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37" i="9"/>
  <c r="K31"/>
  <c r="K29"/>
  <c r="K23"/>
  <c r="K21"/>
  <c r="K15"/>
  <c r="K13"/>
  <c r="K7"/>
  <c r="K33"/>
  <c r="K25"/>
  <c r="K17"/>
  <c r="K9"/>
  <c r="K6"/>
  <c r="K36"/>
  <c r="K34"/>
  <c r="K32"/>
  <c r="K30"/>
  <c r="K28"/>
  <c r="K26"/>
  <c r="K24"/>
  <c r="K22"/>
  <c r="K20"/>
  <c r="K18"/>
  <c r="K16"/>
  <c r="K14"/>
  <c r="K12"/>
  <c r="K10"/>
  <c r="K8"/>
  <c r="BK8" i="8"/>
  <c r="BK9" s="1"/>
  <c r="C9"/>
  <c r="D9"/>
  <c r="E9"/>
  <c r="F9"/>
  <c r="G9"/>
  <c r="H9"/>
  <c r="I9"/>
  <c r="J9"/>
  <c r="K9"/>
  <c r="L9"/>
  <c r="M9"/>
  <c r="N9"/>
  <c r="O9"/>
  <c r="P9"/>
  <c r="Q9"/>
  <c r="R9"/>
  <c r="R32" s="1"/>
  <c r="S9"/>
  <c r="T9"/>
  <c r="U9"/>
  <c r="V9"/>
  <c r="W9"/>
  <c r="X9"/>
  <c r="Y9"/>
  <c r="Z9"/>
  <c r="AA9"/>
  <c r="AB9"/>
  <c r="AC9"/>
  <c r="AD9"/>
  <c r="AE9"/>
  <c r="AE32" s="1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BK15"/>
  <c r="BK16"/>
  <c r="BK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C21"/>
  <c r="D21"/>
  <c r="E21"/>
  <c r="F21"/>
  <c r="G21"/>
  <c r="H21"/>
  <c r="H32" s="1"/>
  <c r="I21"/>
  <c r="J21"/>
  <c r="K21"/>
  <c r="L21"/>
  <c r="M21"/>
  <c r="N21"/>
  <c r="O21"/>
  <c r="P21"/>
  <c r="Q21"/>
  <c r="R21"/>
  <c r="S21"/>
  <c r="T21"/>
  <c r="U21"/>
  <c r="V21"/>
  <c r="W21"/>
  <c r="X21"/>
  <c r="X32" s="1"/>
  <c r="Y21"/>
  <c r="Z21"/>
  <c r="AA21"/>
  <c r="AB21"/>
  <c r="AC21"/>
  <c r="AD21"/>
  <c r="AE21"/>
  <c r="AF21"/>
  <c r="AG21"/>
  <c r="AH21"/>
  <c r="AI21"/>
  <c r="AJ21"/>
  <c r="AK21"/>
  <c r="AL21"/>
  <c r="AM21"/>
  <c r="AN21"/>
  <c r="AN32" s="1"/>
  <c r="AO21"/>
  <c r="AP21"/>
  <c r="AQ21"/>
  <c r="AR21"/>
  <c r="AR32" s="1"/>
  <c r="AS21"/>
  <c r="AT21"/>
  <c r="AU21"/>
  <c r="AV21"/>
  <c r="AV32" s="1"/>
  <c r="AW21"/>
  <c r="AX21"/>
  <c r="AY21"/>
  <c r="AZ21"/>
  <c r="BA21"/>
  <c r="BB21"/>
  <c r="BC21"/>
  <c r="BD21"/>
  <c r="BD32" s="1"/>
  <c r="BE21"/>
  <c r="BF21"/>
  <c r="BG21"/>
  <c r="BH21"/>
  <c r="BH32" s="1"/>
  <c r="BI21"/>
  <c r="BJ21"/>
  <c r="BK21"/>
  <c r="BK23"/>
  <c r="BK24" s="1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6"/>
  <c r="BK27"/>
  <c r="BK28"/>
  <c r="BK29"/>
  <c r="BK30"/>
  <c r="C31"/>
  <c r="D31"/>
  <c r="D32" s="1"/>
  <c r="E31"/>
  <c r="F31"/>
  <c r="G31"/>
  <c r="H31"/>
  <c r="I31"/>
  <c r="J31"/>
  <c r="K31"/>
  <c r="L31"/>
  <c r="L32" s="1"/>
  <c r="M31"/>
  <c r="N31"/>
  <c r="O31"/>
  <c r="P31"/>
  <c r="P32" s="1"/>
  <c r="Q31"/>
  <c r="R31"/>
  <c r="S31"/>
  <c r="T31"/>
  <c r="T32" s="1"/>
  <c r="U31"/>
  <c r="V31"/>
  <c r="W31"/>
  <c r="X31"/>
  <c r="Y31"/>
  <c r="Z31"/>
  <c r="AA31"/>
  <c r="AB31"/>
  <c r="AB32" s="1"/>
  <c r="AC31"/>
  <c r="AD31"/>
  <c r="AE31"/>
  <c r="AF31"/>
  <c r="AF32" s="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N32"/>
  <c r="AJ32"/>
  <c r="AZ32"/>
  <c r="BK36"/>
  <c r="BK37" s="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W44" s="1"/>
  <c r="X37"/>
  <c r="Y37"/>
  <c r="Z37"/>
  <c r="AA37"/>
  <c r="AA44" s="1"/>
  <c r="AB37"/>
  <c r="AC37"/>
  <c r="AD37"/>
  <c r="AE37"/>
  <c r="AE44" s="1"/>
  <c r="AF37"/>
  <c r="AG37"/>
  <c r="AH37"/>
  <c r="AI37"/>
  <c r="AI44" s="1"/>
  <c r="AJ37"/>
  <c r="AK37"/>
  <c r="AL37"/>
  <c r="AM37"/>
  <c r="AM44" s="1"/>
  <c r="AN37"/>
  <c r="AO37"/>
  <c r="AP37"/>
  <c r="AQ37"/>
  <c r="AQ44" s="1"/>
  <c r="AR37"/>
  <c r="AS37"/>
  <c r="AT37"/>
  <c r="AU37"/>
  <c r="AU44" s="1"/>
  <c r="AV37"/>
  <c r="AW37"/>
  <c r="AX37"/>
  <c r="AY37"/>
  <c r="AY44" s="1"/>
  <c r="AZ37"/>
  <c r="BA37"/>
  <c r="BB37"/>
  <c r="BC37"/>
  <c r="BC44" s="1"/>
  <c r="BD37"/>
  <c r="BE37"/>
  <c r="BF37"/>
  <c r="BG37"/>
  <c r="BG44" s="1"/>
  <c r="BH37"/>
  <c r="BI37"/>
  <c r="BJ37"/>
  <c r="BK39"/>
  <c r="BK40"/>
  <c r="BK41"/>
  <c r="BK42"/>
  <c r="C43"/>
  <c r="D43"/>
  <c r="E43"/>
  <c r="F43"/>
  <c r="G43"/>
  <c r="H43"/>
  <c r="H44" s="1"/>
  <c r="I43"/>
  <c r="J43"/>
  <c r="J44" s="1"/>
  <c r="K43"/>
  <c r="L43"/>
  <c r="L44" s="1"/>
  <c r="M43"/>
  <c r="N43"/>
  <c r="N44" s="1"/>
  <c r="O43"/>
  <c r="P43"/>
  <c r="P44" s="1"/>
  <c r="Q43"/>
  <c r="R43"/>
  <c r="R44" s="1"/>
  <c r="S43"/>
  <c r="T43"/>
  <c r="T44" s="1"/>
  <c r="U43"/>
  <c r="V43"/>
  <c r="V44" s="1"/>
  <c r="W43"/>
  <c r="X43"/>
  <c r="X44" s="1"/>
  <c r="Y43"/>
  <c r="Z43"/>
  <c r="Z44" s="1"/>
  <c r="AA43"/>
  <c r="AB43"/>
  <c r="AB44" s="1"/>
  <c r="AC43"/>
  <c r="AD43"/>
  <c r="AD44" s="1"/>
  <c r="AE43"/>
  <c r="AF43"/>
  <c r="AF44" s="1"/>
  <c r="AG43"/>
  <c r="AH43"/>
  <c r="AH44" s="1"/>
  <c r="AI43"/>
  <c r="AJ43"/>
  <c r="AJ44" s="1"/>
  <c r="AK43"/>
  <c r="AL43"/>
  <c r="AL44" s="1"/>
  <c r="AM43"/>
  <c r="AN43"/>
  <c r="AN44" s="1"/>
  <c r="AO43"/>
  <c r="AP43"/>
  <c r="AP44" s="1"/>
  <c r="AQ43"/>
  <c r="AR43"/>
  <c r="AR44" s="1"/>
  <c r="AS43"/>
  <c r="AT43"/>
  <c r="AT44" s="1"/>
  <c r="AU43"/>
  <c r="AV43"/>
  <c r="AV44" s="1"/>
  <c r="AW43"/>
  <c r="AX43"/>
  <c r="AX44" s="1"/>
  <c r="AY43"/>
  <c r="AZ43"/>
  <c r="AZ44" s="1"/>
  <c r="BA43"/>
  <c r="BB43"/>
  <c r="BB44" s="1"/>
  <c r="BC43"/>
  <c r="BD43"/>
  <c r="BD44" s="1"/>
  <c r="BE43"/>
  <c r="BF43"/>
  <c r="BF44" s="1"/>
  <c r="BG43"/>
  <c r="BH43"/>
  <c r="BH44" s="1"/>
  <c r="BI43"/>
  <c r="BJ43"/>
  <c r="BJ44" s="1"/>
  <c r="C44"/>
  <c r="F44"/>
  <c r="I44"/>
  <c r="M44"/>
  <c r="O44"/>
  <c r="Q44"/>
  <c r="U44"/>
  <c r="Y44"/>
  <c r="AC44"/>
  <c r="AG44"/>
  <c r="AK44"/>
  <c r="AO44"/>
  <c r="AS44"/>
  <c r="AW44"/>
  <c r="BA44"/>
  <c r="BE44"/>
  <c r="BI44"/>
  <c r="BK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K53"/>
  <c r="BK54" s="1"/>
  <c r="C54"/>
  <c r="D54"/>
  <c r="E54"/>
  <c r="F54"/>
  <c r="F58" s="1"/>
  <c r="G54"/>
  <c r="H54"/>
  <c r="I54"/>
  <c r="J54"/>
  <c r="J58" s="1"/>
  <c r="K54"/>
  <c r="L54"/>
  <c r="M54"/>
  <c r="M58" s="1"/>
  <c r="N54"/>
  <c r="N58" s="1"/>
  <c r="O54"/>
  <c r="P54"/>
  <c r="Q54"/>
  <c r="Q58" s="1"/>
  <c r="R54"/>
  <c r="R58" s="1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6"/>
  <c r="C57"/>
  <c r="D57"/>
  <c r="D58" s="1"/>
  <c r="E57"/>
  <c r="E58" s="1"/>
  <c r="F57"/>
  <c r="G57"/>
  <c r="H57"/>
  <c r="H58" s="1"/>
  <c r="I57"/>
  <c r="I58" s="1"/>
  <c r="J57"/>
  <c r="K57"/>
  <c r="L57"/>
  <c r="M57"/>
  <c r="N57"/>
  <c r="O57"/>
  <c r="P57"/>
  <c r="Q57"/>
  <c r="R57"/>
  <c r="S57"/>
  <c r="T57"/>
  <c r="T58" s="1"/>
  <c r="U57"/>
  <c r="V57"/>
  <c r="W57"/>
  <c r="X57"/>
  <c r="X58" s="1"/>
  <c r="Y57"/>
  <c r="Z57"/>
  <c r="AA57"/>
  <c r="AB57"/>
  <c r="AB58" s="1"/>
  <c r="AC57"/>
  <c r="AD57"/>
  <c r="AE57"/>
  <c r="AF57"/>
  <c r="AF58" s="1"/>
  <c r="AG57"/>
  <c r="AH57"/>
  <c r="AI57"/>
  <c r="AJ57"/>
  <c r="AJ58" s="1"/>
  <c r="AK57"/>
  <c r="AL57"/>
  <c r="AM57"/>
  <c r="AN57"/>
  <c r="AN58" s="1"/>
  <c r="AO57"/>
  <c r="AP57"/>
  <c r="AQ57"/>
  <c r="AR57"/>
  <c r="AR58" s="1"/>
  <c r="AS57"/>
  <c r="AT57"/>
  <c r="AU57"/>
  <c r="AV57"/>
  <c r="AV58" s="1"/>
  <c r="AW57"/>
  <c r="AX57"/>
  <c r="AY57"/>
  <c r="AZ57"/>
  <c r="AZ58" s="1"/>
  <c r="BA57"/>
  <c r="BB57"/>
  <c r="BC57"/>
  <c r="BD57"/>
  <c r="BD58" s="1"/>
  <c r="BE57"/>
  <c r="BF57"/>
  <c r="BG57"/>
  <c r="BH57"/>
  <c r="BH58" s="1"/>
  <c r="BI57"/>
  <c r="BJ57"/>
  <c r="BK57"/>
  <c r="C58"/>
  <c r="G58"/>
  <c r="K58"/>
  <c r="O58"/>
  <c r="P58"/>
  <c r="S58"/>
  <c r="U58"/>
  <c r="V58"/>
  <c r="W58"/>
  <c r="Y58"/>
  <c r="Z58"/>
  <c r="AA58"/>
  <c r="AC58"/>
  <c r="AD58"/>
  <c r="AE58"/>
  <c r="AG58"/>
  <c r="AH58"/>
  <c r="AI58"/>
  <c r="AK58"/>
  <c r="AL58"/>
  <c r="AM58"/>
  <c r="AO58"/>
  <c r="AP58"/>
  <c r="AQ58"/>
  <c r="AS58"/>
  <c r="AT58"/>
  <c r="AU58"/>
  <c r="AW58"/>
  <c r="AX58"/>
  <c r="AY58"/>
  <c r="BA58"/>
  <c r="BB58"/>
  <c r="BC58"/>
  <c r="BE58"/>
  <c r="BF58"/>
  <c r="BG58"/>
  <c r="BI58"/>
  <c r="BJ58"/>
  <c r="BK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K68"/>
  <c r="BK69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G42" i="9"/>
  <c r="E42"/>
  <c r="K5"/>
  <c r="L42"/>
  <c r="F42"/>
  <c r="J42"/>
  <c r="I42"/>
  <c r="H42"/>
  <c r="K41"/>
  <c r="K40"/>
  <c r="K39"/>
  <c r="K38"/>
  <c r="K35"/>
  <c r="K27"/>
  <c r="K19"/>
  <c r="K11"/>
  <c r="BJ32" i="8" l="1"/>
  <c r="BJ65" s="1"/>
  <c r="BF32"/>
  <c r="BB32"/>
  <c r="AX32"/>
  <c r="AT32"/>
  <c r="AT65" s="1"/>
  <c r="AP32"/>
  <c r="AL32"/>
  <c r="AH32"/>
  <c r="AD32"/>
  <c r="AD65" s="1"/>
  <c r="Z32"/>
  <c r="J32"/>
  <c r="F32"/>
  <c r="D42" i="9"/>
  <c r="K44" i="8"/>
  <c r="K65" s="1"/>
  <c r="G44"/>
  <c r="E44"/>
  <c r="Z65"/>
  <c r="AV65"/>
  <c r="AA32"/>
  <c r="AA65" s="1"/>
  <c r="Y32"/>
  <c r="W32"/>
  <c r="W65" s="1"/>
  <c r="BI32"/>
  <c r="BI65" s="1"/>
  <c r="BG32"/>
  <c r="BE32"/>
  <c r="BE65" s="1"/>
  <c r="BC32"/>
  <c r="BC65" s="1"/>
  <c r="BA32"/>
  <c r="BA65" s="1"/>
  <c r="AY32"/>
  <c r="AY65" s="1"/>
  <c r="AW32"/>
  <c r="AW65" s="1"/>
  <c r="AU32"/>
  <c r="AU65" s="1"/>
  <c r="L58"/>
  <c r="L65" s="1"/>
  <c r="BK58"/>
  <c r="AZ65"/>
  <c r="AP65"/>
  <c r="BH65"/>
  <c r="BD65"/>
  <c r="AJ65"/>
  <c r="AE65"/>
  <c r="P65"/>
  <c r="F65"/>
  <c r="BF65"/>
  <c r="BB65"/>
  <c r="AX65"/>
  <c r="AH65"/>
  <c r="Y65"/>
  <c r="N65"/>
  <c r="BG65"/>
  <c r="AS32"/>
  <c r="AS65" s="1"/>
  <c r="AQ32"/>
  <c r="AQ65" s="1"/>
  <c r="AO32"/>
  <c r="AO65" s="1"/>
  <c r="AM32"/>
  <c r="AK32"/>
  <c r="AK65" s="1"/>
  <c r="AI32"/>
  <c r="AI65" s="1"/>
  <c r="AG32"/>
  <c r="AG65" s="1"/>
  <c r="AC32"/>
  <c r="AC65" s="1"/>
  <c r="U32"/>
  <c r="U65" s="1"/>
  <c r="S32"/>
  <c r="Q32"/>
  <c r="Q65" s="1"/>
  <c r="O32"/>
  <c r="O65" s="1"/>
  <c r="M32"/>
  <c r="M65" s="1"/>
  <c r="AM65"/>
  <c r="K32"/>
  <c r="G32"/>
  <c r="G65" s="1"/>
  <c r="E32"/>
  <c r="C32"/>
  <c r="C65" s="1"/>
  <c r="K42" i="9"/>
  <c r="AN65" i="8"/>
  <c r="AL65"/>
  <c r="S44"/>
  <c r="S65" s="1"/>
  <c r="BK43"/>
  <c r="BK44" s="1"/>
  <c r="D44"/>
  <c r="D65" s="1"/>
  <c r="AR65"/>
  <c r="AF65"/>
  <c r="AB65"/>
  <c r="X65"/>
  <c r="T65"/>
  <c r="R65"/>
  <c r="H65"/>
  <c r="J65"/>
  <c r="V32"/>
  <c r="V65" s="1"/>
  <c r="BK31"/>
  <c r="BK18"/>
  <c r="I32"/>
  <c r="I65" s="1"/>
  <c r="E65"/>
  <c r="BK32" l="1"/>
  <c r="BK65" s="1"/>
</calcChain>
</file>

<file path=xl/sharedStrings.xml><?xml version="1.0" encoding="utf-8"?>
<sst xmlns="http://schemas.openxmlformats.org/spreadsheetml/2006/main" count="163" uniqueCount="128">
  <si>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</si>
  <si>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</si>
  <si>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</si>
  <si>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</si>
  <si>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</si>
  <si>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</si>
  <si>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</si>
  <si>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</si>
  <si>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</si>
  <si>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</si>
  <si>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</si>
  <si>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</si>
  <si>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</si>
  <si>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</si>
  <si>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</si>
  <si>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</si>
  <si>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</si>
  <si>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</si>
  <si>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</si>
  <si>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</si>
  <si>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</si>
  <si>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</si>
  <si>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</si>
  <si>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</si>
  <si>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</si>
  <si>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</si>
  <si>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</si>
  <si>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</si>
  <si>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</si>
  <si>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</si>
  <si>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</si>
  <si>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</si>
  <si>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</si>
  <si>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</si>
  <si>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</si>
  <si>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</si>
  <si>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</si>
  <si>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</si>
  <si>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</si>
  <si>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</si>
  <si>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</si>
  <si>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</si>
  <si>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</si>
  <si>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</si>
  <si>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</si>
  <si>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</si>
  <si>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</si>
  <si>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</si>
  <si>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</si>
  <si>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</si>
  <si>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</si>
  <si>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</si>
  <si>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</si>
  <si>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</si>
  <si>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</si>
  <si>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</si>
  <si>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</si>
  <si>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</si>
  <si>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</si>
  <si>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</si>
  <si>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</si>
  <si>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</si>
  <si>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</si>
  <si>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</si>
  <si>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</si>
  <si>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</si>
  <si>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</si>
  <si>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</si>
  <si>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</si>
  <si>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</si>
  <si>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</si>
  <si>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</si>
  <si>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</si>
  <si>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</si>
  <si>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</si>
  <si>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</si>
  <si>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</si>
  <si>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</si>
  <si>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</si>
  <si>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</si>
  <si>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</si>
  <si>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</si>
  <si>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</si>
  <si>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</si>
  <si>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</si>
  <si>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</si>
  <si>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</si>
  <si>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</si>
  <si>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</si>
  <si>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</si>
  <si>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</si>
  <si>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</si>
  <si>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</si>
  <si>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</si>
  <si>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</si>
  <si>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</si>
  <si>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</si>
  <si>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</si>
  <si>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</si>
  <si>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</si>
  <si>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</si>
  <si>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</si>
  <si>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</si>
  <si>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</si>
  <si>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</si>
  <si>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</si>
  <si>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</si>
  <si>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FMP - Series III – 494 days(December 2013)–O</t>
  </si>
  <si>
    <t>IDBI FMP - Series III–564 days (Sept 2013)–L</t>
  </si>
  <si>
    <t>IDBI FMP - Series IV–518 Days (January 2014)–B</t>
  </si>
  <si>
    <t>IDBI FMP-Series IV–542 Days(February 2014)–F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</si>
  <si>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</si>
  <si>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</si>
  <si>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</si>
  <si>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</si>
  <si>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</si>
  <si>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</si>
  <si>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</si>
  <si>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</si>
  <si>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</si>
  <si>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</si>
  <si>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</si>
  <si>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</si>
  <si>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</si>
  <si>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</si>
  <si>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October, 2016(All figures in Rs. Crore)</t>
  </si>
  <si>
    <t>Table showing State wise /Union Territory wise contribution to AAUM of category of schemes as on 31st October, 2016</t>
  </si>
  <si>
    <t>IDBI Prudence Fund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</si>
</sst>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4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75" t="s">
        <v>79</v>
      </c>
      <c r="B1" s="52" t="s">
        <v>32</v>
      </c>
      <c r="C1" s="66" t="s">
        <v>125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6"/>
      <c r="B2" s="53"/>
      <c r="C2" s="54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27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28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76"/>
      <c r="B3" s="53"/>
      <c r="C3" s="60" t="s">
        <v>12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13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13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13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76"/>
      <c r="B4" s="53"/>
      <c r="C4" s="57" t="s">
        <v>38</v>
      </c>
      <c r="D4" s="58"/>
      <c r="E4" s="58"/>
      <c r="F4" s="58"/>
      <c r="G4" s="59"/>
      <c r="H4" s="57" t="s">
        <v>39</v>
      </c>
      <c r="I4" s="58"/>
      <c r="J4" s="58"/>
      <c r="K4" s="58"/>
      <c r="L4" s="59"/>
      <c r="M4" s="57" t="s">
        <v>38</v>
      </c>
      <c r="N4" s="58"/>
      <c r="O4" s="58"/>
      <c r="P4" s="58"/>
      <c r="Q4" s="59"/>
      <c r="R4" s="57" t="s">
        <v>39</v>
      </c>
      <c r="S4" s="58"/>
      <c r="T4" s="58"/>
      <c r="U4" s="58"/>
      <c r="V4" s="59"/>
      <c r="W4" s="57" t="s">
        <v>38</v>
      </c>
      <c r="X4" s="58"/>
      <c r="Y4" s="58"/>
      <c r="Z4" s="58"/>
      <c r="AA4" s="59"/>
      <c r="AB4" s="57" t="s">
        <v>39</v>
      </c>
      <c r="AC4" s="58"/>
      <c r="AD4" s="58"/>
      <c r="AE4" s="58"/>
      <c r="AF4" s="59"/>
      <c r="AG4" s="57" t="s">
        <v>38</v>
      </c>
      <c r="AH4" s="58"/>
      <c r="AI4" s="58"/>
      <c r="AJ4" s="58"/>
      <c r="AK4" s="59"/>
      <c r="AL4" s="57" t="s">
        <v>39</v>
      </c>
      <c r="AM4" s="58"/>
      <c r="AN4" s="58"/>
      <c r="AO4" s="58"/>
      <c r="AP4" s="59"/>
      <c r="AQ4" s="57" t="s">
        <v>38</v>
      </c>
      <c r="AR4" s="58"/>
      <c r="AS4" s="58"/>
      <c r="AT4" s="58"/>
      <c r="AU4" s="59"/>
      <c r="AV4" s="57" t="s">
        <v>39</v>
      </c>
      <c r="AW4" s="58"/>
      <c r="AX4" s="58"/>
      <c r="AY4" s="58"/>
      <c r="AZ4" s="59"/>
      <c r="BA4" s="57" t="s">
        <v>38</v>
      </c>
      <c r="BB4" s="58"/>
      <c r="BC4" s="58"/>
      <c r="BD4" s="58"/>
      <c r="BE4" s="59"/>
      <c r="BF4" s="57" t="s">
        <v>39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6"/>
      <c r="B5" s="53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>
      <c r="A7" s="17" t="s">
        <v>80</v>
      </c>
      <c r="B7" s="24" t="s">
        <v>14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>
      <c r="A8" s="17"/>
      <c r="B8" s="34" t="s">
        <v>105</v>
      </c>
      <c r="C8" s="40">
        <v>0</v>
      </c>
      <c r="D8" s="40">
        <v>93.905823163064397</v>
      </c>
      <c r="E8" s="40">
        <v>798.88697824432199</v>
      </c>
      <c r="F8" s="40">
        <v>0</v>
      </c>
      <c r="G8" s="40">
        <v>0</v>
      </c>
      <c r="H8" s="40">
        <v>3.4347627455779999</v>
      </c>
      <c r="I8" s="40">
        <v>1369.7554483020422</v>
      </c>
      <c r="J8" s="40">
        <v>505.00340226577208</v>
      </c>
      <c r="K8" s="40">
        <v>0</v>
      </c>
      <c r="L8" s="40">
        <v>24.834809589095098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1.7017482500936001</v>
      </c>
      <c r="S8" s="40">
        <v>128.92161270028961</v>
      </c>
      <c r="T8" s="40">
        <v>134.55597438493479</v>
      </c>
      <c r="U8" s="40">
        <v>0</v>
      </c>
      <c r="V8" s="40">
        <v>4.6280049966117991</v>
      </c>
      <c r="W8" s="40">
        <v>0</v>
      </c>
      <c r="X8" s="40">
        <v>0.6454186491935</v>
      </c>
      <c r="Y8" s="40">
        <v>0</v>
      </c>
      <c r="Z8" s="40">
        <v>0</v>
      </c>
      <c r="AA8" s="40">
        <v>0</v>
      </c>
      <c r="AB8" s="40">
        <v>2.2428579987396002</v>
      </c>
      <c r="AC8" s="40">
        <v>74.460734043779695</v>
      </c>
      <c r="AD8" s="40">
        <v>32.1997884931288</v>
      </c>
      <c r="AE8" s="40">
        <v>0</v>
      </c>
      <c r="AF8" s="40">
        <v>86.185193272383216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5.2568455618346963</v>
      </c>
      <c r="AM8" s="40">
        <v>29.913225553610701</v>
      </c>
      <c r="AN8" s="40">
        <v>393.49115740438577</v>
      </c>
      <c r="AO8" s="40">
        <v>0</v>
      </c>
      <c r="AP8" s="40">
        <v>29.386572438415701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7.1351267099203017</v>
      </c>
      <c r="AW8" s="40">
        <v>142.91669952615371</v>
      </c>
      <c r="AX8" s="40">
        <v>200.31133644674171</v>
      </c>
      <c r="AY8" s="40">
        <v>0</v>
      </c>
      <c r="AZ8" s="40">
        <v>57.616077961123487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1.9097889566354986</v>
      </c>
      <c r="BG8" s="40">
        <v>44.437839670935205</v>
      </c>
      <c r="BH8" s="40">
        <v>32.7341678122256</v>
      </c>
      <c r="BI8" s="40">
        <v>0</v>
      </c>
      <c r="BJ8" s="40">
        <v>2.1837306529986003</v>
      </c>
      <c r="BK8" s="41">
        <f>SUM(C8:BJ8)</f>
        <v>4208.65512579401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93.905823163064397</v>
      </c>
      <c r="E9" s="38">
        <f t="shared" si="0"/>
        <v>798.88697824432199</v>
      </c>
      <c r="F9" s="38">
        <f t="shared" si="0"/>
        <v>0</v>
      </c>
      <c r="G9" s="38">
        <f t="shared" si="0"/>
        <v>0</v>
      </c>
      <c r="H9" s="38">
        <f t="shared" si="0"/>
        <v>3.4347627455779999</v>
      </c>
      <c r="I9" s="38">
        <f t="shared" si="0"/>
        <v>1369.7554483020422</v>
      </c>
      <c r="J9" s="38">
        <f t="shared" si="0"/>
        <v>505.00340226577208</v>
      </c>
      <c r="K9" s="38">
        <f t="shared" si="0"/>
        <v>0</v>
      </c>
      <c r="L9" s="38">
        <f t="shared" si="0"/>
        <v>24.834809589095098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1.7017482500936001</v>
      </c>
      <c r="S9" s="38">
        <f t="shared" si="0"/>
        <v>128.92161270028961</v>
      </c>
      <c r="T9" s="38">
        <f t="shared" si="0"/>
        <v>134.55597438493479</v>
      </c>
      <c r="U9" s="38">
        <f t="shared" si="0"/>
        <v>0</v>
      </c>
      <c r="V9" s="38">
        <f t="shared" si="0"/>
        <v>4.6280049966117991</v>
      </c>
      <c r="W9" s="38">
        <f t="shared" si="0"/>
        <v>0</v>
      </c>
      <c r="X9" s="38">
        <f t="shared" si="0"/>
        <v>0.6454186491935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2.2428579987396002</v>
      </c>
      <c r="AC9" s="38">
        <f t="shared" si="0"/>
        <v>74.460734043779695</v>
      </c>
      <c r="AD9" s="38">
        <f t="shared" si="0"/>
        <v>32.1997884931288</v>
      </c>
      <c r="AE9" s="38">
        <f t="shared" si="0"/>
        <v>0</v>
      </c>
      <c r="AF9" s="38">
        <f t="shared" si="0"/>
        <v>86.185193272383216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5.2568455618346963</v>
      </c>
      <c r="AM9" s="38">
        <f t="shared" si="0"/>
        <v>29.913225553610701</v>
      </c>
      <c r="AN9" s="38">
        <f t="shared" si="0"/>
        <v>393.49115740438577</v>
      </c>
      <c r="AO9" s="38">
        <f t="shared" si="0"/>
        <v>0</v>
      </c>
      <c r="AP9" s="38">
        <f t="shared" si="0"/>
        <v>29.386572438415701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7.1351267099203017</v>
      </c>
      <c r="AW9" s="38">
        <f>(SUM(AW8))</f>
        <v>142.91669952615371</v>
      </c>
      <c r="AX9" s="38">
        <f t="shared" si="0"/>
        <v>200.31133644674171</v>
      </c>
      <c r="AY9" s="38">
        <f t="shared" si="0"/>
        <v>0</v>
      </c>
      <c r="AZ9" s="38">
        <f t="shared" si="0"/>
        <v>57.616077961123487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1.9097889566354986</v>
      </c>
      <c r="BG9" s="38">
        <f t="shared" si="0"/>
        <v>44.437839670935205</v>
      </c>
      <c r="BH9" s="38">
        <f t="shared" si="0"/>
        <v>32.7341678122256</v>
      </c>
      <c r="BI9" s="38">
        <f t="shared" si="0"/>
        <v>0</v>
      </c>
      <c r="BJ9" s="38">
        <f t="shared" si="0"/>
        <v>2.1837306529986003</v>
      </c>
      <c r="BK9" s="36">
        <f>SUM(BK8)</f>
        <v>4208.65512579401</v>
      </c>
    </row>
    <row r="10" spans="1:107">
      <c r="A10" s="17" t="s">
        <v>81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>
      <c r="A11" s="17"/>
      <c r="B11" s="34" t="s">
        <v>106</v>
      </c>
      <c r="C11" s="40">
        <v>0</v>
      </c>
      <c r="D11" s="40">
        <v>2.9378842415805999</v>
      </c>
      <c r="E11" s="40">
        <v>0</v>
      </c>
      <c r="F11" s="40">
        <v>0</v>
      </c>
      <c r="G11" s="40">
        <v>0</v>
      </c>
      <c r="H11" s="40">
        <v>0.12085763822540001</v>
      </c>
      <c r="I11" s="40">
        <v>0</v>
      </c>
      <c r="J11" s="40">
        <v>0.50391026348379997</v>
      </c>
      <c r="K11" s="40">
        <v>0</v>
      </c>
      <c r="L11" s="40">
        <v>7.3269830935400002E-2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0.12992654696729999</v>
      </c>
      <c r="S11" s="40">
        <v>2.4102707870899999E-2</v>
      </c>
      <c r="T11" s="40">
        <v>0</v>
      </c>
      <c r="U11" s="40">
        <v>0</v>
      </c>
      <c r="V11" s="40">
        <v>1.1749363709600001E-2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0.90387424538550021</v>
      </c>
      <c r="AC11" s="40">
        <v>0.13065455974179999</v>
      </c>
      <c r="AD11" s="40">
        <v>1.2050954136773</v>
      </c>
      <c r="AE11" s="40">
        <v>0</v>
      </c>
      <c r="AF11" s="40">
        <v>0.77031268032229994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0.84975911899729983</v>
      </c>
      <c r="AM11" s="40">
        <v>4.8008232870900003E-2</v>
      </c>
      <c r="AN11" s="40">
        <v>1.3968138709677</v>
      </c>
      <c r="AO11" s="40">
        <v>0</v>
      </c>
      <c r="AP11" s="40">
        <v>0.44485111199960004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0.8536644312235</v>
      </c>
      <c r="AW11" s="40">
        <v>6.8123294955157991</v>
      </c>
      <c r="AX11" s="40">
        <v>0</v>
      </c>
      <c r="AY11" s="40">
        <v>0</v>
      </c>
      <c r="AZ11" s="40">
        <v>1.1326794270962002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0.29897585980489999</v>
      </c>
      <c r="BG11" s="40">
        <v>1.5016302137416999</v>
      </c>
      <c r="BH11" s="40">
        <v>2.0333115531289998</v>
      </c>
      <c r="BI11" s="40">
        <v>0</v>
      </c>
      <c r="BJ11" s="40">
        <v>0.11975071125799999</v>
      </c>
      <c r="BK11" s="41">
        <f>SUM(C11:BJ11)</f>
        <v>22.3034115185045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2.9378842415805999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0.12085763822540001</v>
      </c>
      <c r="I12" s="38">
        <f t="shared" si="1"/>
        <v>0</v>
      </c>
      <c r="J12" s="38">
        <f t="shared" si="1"/>
        <v>0.50391026348379997</v>
      </c>
      <c r="K12" s="38">
        <f t="shared" si="1"/>
        <v>0</v>
      </c>
      <c r="L12" s="38">
        <f t="shared" si="1"/>
        <v>7.3269830935400002E-2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0.12992654696729999</v>
      </c>
      <c r="S12" s="38">
        <f t="shared" si="1"/>
        <v>2.4102707870899999E-2</v>
      </c>
      <c r="T12" s="38">
        <f t="shared" si="1"/>
        <v>0</v>
      </c>
      <c r="U12" s="38">
        <f t="shared" si="1"/>
        <v>0</v>
      </c>
      <c r="V12" s="38">
        <f t="shared" si="1"/>
        <v>1.1749363709600001E-2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0.90387424538550021</v>
      </c>
      <c r="AC12" s="38">
        <f t="shared" si="1"/>
        <v>0.13065455974179999</v>
      </c>
      <c r="AD12" s="38">
        <f t="shared" si="1"/>
        <v>1.2050954136773</v>
      </c>
      <c r="AE12" s="38">
        <f t="shared" si="1"/>
        <v>0</v>
      </c>
      <c r="AF12" s="38">
        <f t="shared" si="1"/>
        <v>0.77031268032229994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0.84975911899729983</v>
      </c>
      <c r="AM12" s="38">
        <f t="shared" si="1"/>
        <v>4.8008232870900003E-2</v>
      </c>
      <c r="AN12" s="38">
        <f t="shared" si="1"/>
        <v>1.3968138709677</v>
      </c>
      <c r="AO12" s="38">
        <f t="shared" si="1"/>
        <v>0</v>
      </c>
      <c r="AP12" s="38">
        <f t="shared" si="1"/>
        <v>0.44485111199960004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0.8536644312235</v>
      </c>
      <c r="AW12" s="38">
        <f>(SUM(AW11))</f>
        <v>6.8123294955157991</v>
      </c>
      <c r="AX12" s="38">
        <f t="shared" si="1"/>
        <v>0</v>
      </c>
      <c r="AY12" s="38">
        <f t="shared" si="1"/>
        <v>0</v>
      </c>
      <c r="AZ12" s="38">
        <f t="shared" si="1"/>
        <v>1.1326794270962002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0.29897585980489999</v>
      </c>
      <c r="BG12" s="38">
        <f t="shared" si="1"/>
        <v>1.5016302137416999</v>
      </c>
      <c r="BH12" s="38">
        <f t="shared" si="1"/>
        <v>2.0333115531289998</v>
      </c>
      <c r="BI12" s="38">
        <f t="shared" si="1"/>
        <v>0</v>
      </c>
      <c r="BJ12" s="38">
        <f t="shared" si="1"/>
        <v>0.11975071125799999</v>
      </c>
      <c r="BK12" s="39">
        <f>SUM(BK11)</f>
        <v>22.3034115185045</v>
      </c>
    </row>
    <row r="13" spans="1:107">
      <c r="A13" s="17" t="s">
        <v>82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>
      <c r="A14" s="17"/>
      <c r="B14" s="34" t="s">
        <v>107</v>
      </c>
      <c r="C14" s="40">
        <v>0</v>
      </c>
      <c r="D14" s="40">
        <v>2.5545051612903</v>
      </c>
      <c r="E14" s="40">
        <v>0</v>
      </c>
      <c r="F14" s="40">
        <v>0</v>
      </c>
      <c r="G14" s="40">
        <v>0</v>
      </c>
      <c r="H14" s="40">
        <v>0.18700838996739999</v>
      </c>
      <c r="I14" s="40">
        <v>0</v>
      </c>
      <c r="J14" s="40">
        <v>0</v>
      </c>
      <c r="K14" s="40">
        <v>0</v>
      </c>
      <c r="L14" s="40">
        <v>6.3862629032200011E-2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6.9610265645160005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0.27746683451580001</v>
      </c>
      <c r="AC14" s="40">
        <v>0</v>
      </c>
      <c r="AD14" s="40">
        <v>0</v>
      </c>
      <c r="AE14" s="40">
        <v>0</v>
      </c>
      <c r="AF14" s="40">
        <v>2.5416238712900996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0.1900237015481</v>
      </c>
      <c r="AM14" s="40">
        <v>0</v>
      </c>
      <c r="AN14" s="40">
        <v>0</v>
      </c>
      <c r="AO14" s="40">
        <v>0</v>
      </c>
      <c r="AP14" s="40">
        <v>1.4168597393869002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2.2759873145457985</v>
      </c>
      <c r="AW14" s="40">
        <v>3.3017794856449005</v>
      </c>
      <c r="AX14" s="40">
        <v>0</v>
      </c>
      <c r="AY14" s="40">
        <v>0</v>
      </c>
      <c r="AZ14" s="40">
        <v>15.595750285062698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0.15989421370939999</v>
      </c>
      <c r="BG14" s="40">
        <v>3.1602145161200003E-2</v>
      </c>
      <c r="BH14" s="40">
        <v>1.2640731656774</v>
      </c>
      <c r="BI14" s="40">
        <v>0</v>
      </c>
      <c r="BJ14" s="40">
        <v>9.7169046193299996E-2</v>
      </c>
      <c r="BK14" s="41">
        <f t="shared" ref="BK14:BK17" si="2">SUM(C14:BJ14)</f>
        <v>36.918632547541499</v>
      </c>
    </row>
    <row r="15" spans="1:107">
      <c r="A15" s="17"/>
      <c r="B15" s="34" t="s">
        <v>108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1.0392637032200001E-2</v>
      </c>
      <c r="I15" s="40">
        <v>0</v>
      </c>
      <c r="J15" s="40">
        <v>0</v>
      </c>
      <c r="K15" s="40">
        <v>0</v>
      </c>
      <c r="L15" s="40">
        <v>0.31514021612889997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1.6799615483000002E-3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1.7001762838500002E-2</v>
      </c>
      <c r="AC15" s="40">
        <v>0</v>
      </c>
      <c r="AD15" s="40">
        <v>0</v>
      </c>
      <c r="AE15" s="40">
        <v>0</v>
      </c>
      <c r="AF15" s="40">
        <v>0.1022263999998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1.1373962064300001E-2</v>
      </c>
      <c r="AM15" s="40">
        <v>8.2440645161000001E-3</v>
      </c>
      <c r="AN15" s="40">
        <v>0</v>
      </c>
      <c r="AO15" s="40">
        <v>0</v>
      </c>
      <c r="AP15" s="40">
        <v>7.7480070064299994E-2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0.1166411469022</v>
      </c>
      <c r="AW15" s="40">
        <v>1.64881290322E-2</v>
      </c>
      <c r="AX15" s="40">
        <v>0</v>
      </c>
      <c r="AY15" s="40">
        <v>0</v>
      </c>
      <c r="AZ15" s="40">
        <v>0.61280169148240016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9.6834782578999988E-3</v>
      </c>
      <c r="BG15" s="40">
        <v>0</v>
      </c>
      <c r="BH15" s="40">
        <v>0</v>
      </c>
      <c r="BI15" s="40">
        <v>0</v>
      </c>
      <c r="BJ15" s="40">
        <v>6.1069558064399995E-2</v>
      </c>
      <c r="BK15" s="41">
        <f t="shared" si="2"/>
        <v>1.3602230779315003</v>
      </c>
    </row>
    <row r="16" spans="1:107">
      <c r="A16" s="17"/>
      <c r="B16" s="34" t="s">
        <v>109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0.10378502003200001</v>
      </c>
      <c r="I16" s="40">
        <v>0</v>
      </c>
      <c r="J16" s="40">
        <v>0</v>
      </c>
      <c r="K16" s="40">
        <v>0</v>
      </c>
      <c r="L16" s="40">
        <v>2.0390406493544995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3.6399330419200002E-2</v>
      </c>
      <c r="S16" s="40">
        <v>0</v>
      </c>
      <c r="T16" s="40">
        <v>0.31603233870960001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0.26702443528999997</v>
      </c>
      <c r="AC16" s="40">
        <v>0</v>
      </c>
      <c r="AD16" s="40">
        <v>0.1248650967741</v>
      </c>
      <c r="AE16" s="40">
        <v>0</v>
      </c>
      <c r="AF16" s="40">
        <v>4.0412011930320002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0.18845285948359999</v>
      </c>
      <c r="AM16" s="40">
        <v>0</v>
      </c>
      <c r="AN16" s="40">
        <v>0</v>
      </c>
      <c r="AO16" s="40">
        <v>0</v>
      </c>
      <c r="AP16" s="40">
        <v>0.80444551358019989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1.6162126809985</v>
      </c>
      <c r="AW16" s="40">
        <v>5.2132596770320001</v>
      </c>
      <c r="AX16" s="40">
        <v>0</v>
      </c>
      <c r="AY16" s="40">
        <v>0</v>
      </c>
      <c r="AZ16" s="40">
        <v>9.1926117613851996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0.35189573180609995</v>
      </c>
      <c r="BG16" s="40">
        <v>2.4973019354800001E-2</v>
      </c>
      <c r="BH16" s="40">
        <v>0</v>
      </c>
      <c r="BI16" s="40">
        <v>0</v>
      </c>
      <c r="BJ16" s="40">
        <v>0.20509304906430001</v>
      </c>
      <c r="BK16" s="41">
        <f t="shared" si="2"/>
        <v>24.525292356316097</v>
      </c>
    </row>
    <row r="17" spans="1:67">
      <c r="A17" s="17"/>
      <c r="B17" s="34" t="s">
        <v>110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4.9980748386000001E-3</v>
      </c>
      <c r="I17" s="40">
        <v>2.4990374193548002</v>
      </c>
      <c r="J17" s="40">
        <v>0</v>
      </c>
      <c r="K17" s="40">
        <v>0</v>
      </c>
      <c r="L17" s="40">
        <v>0.2311609612902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0.11806683264500001</v>
      </c>
      <c r="AC17" s="40">
        <v>0</v>
      </c>
      <c r="AD17" s="40">
        <v>0</v>
      </c>
      <c r="AE17" s="40">
        <v>0</v>
      </c>
      <c r="AF17" s="40">
        <v>0.44460313548370006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0.17611974574169997</v>
      </c>
      <c r="AM17" s="40">
        <v>0</v>
      </c>
      <c r="AN17" s="40">
        <v>0.37050261290320002</v>
      </c>
      <c r="AO17" s="40">
        <v>0</v>
      </c>
      <c r="AP17" s="40">
        <v>0.59142808212889997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0.78471835848180005</v>
      </c>
      <c r="AW17" s="40">
        <v>8.1510574838706997</v>
      </c>
      <c r="AX17" s="40">
        <v>0</v>
      </c>
      <c r="AY17" s="40">
        <v>0</v>
      </c>
      <c r="AZ17" s="40">
        <v>4.2793051790317005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7.48616313546E-2</v>
      </c>
      <c r="BG17" s="40">
        <v>2.6364059550642995</v>
      </c>
      <c r="BH17" s="40">
        <v>0</v>
      </c>
      <c r="BI17" s="40">
        <v>0</v>
      </c>
      <c r="BJ17" s="40">
        <v>0.32506290519350001</v>
      </c>
      <c r="BK17" s="41">
        <f t="shared" si="2"/>
        <v>20.687328377382702</v>
      </c>
    </row>
    <row r="18" spans="1:67">
      <c r="A18" s="17"/>
      <c r="B18" s="26" t="s">
        <v>97</v>
      </c>
      <c r="C18" s="39">
        <f t="shared" ref="C18:AH18" si="3">SUM(C14:C17)</f>
        <v>0</v>
      </c>
      <c r="D18" s="39">
        <f t="shared" si="3"/>
        <v>2.5545051612903</v>
      </c>
      <c r="E18" s="39">
        <f t="shared" si="3"/>
        <v>0</v>
      </c>
      <c r="F18" s="39">
        <f t="shared" si="3"/>
        <v>0</v>
      </c>
      <c r="G18" s="39">
        <f t="shared" si="3"/>
        <v>0</v>
      </c>
      <c r="H18" s="39">
        <f t="shared" si="3"/>
        <v>0.3061841218702</v>
      </c>
      <c r="I18" s="39">
        <f t="shared" si="3"/>
        <v>2.4990374193548002</v>
      </c>
      <c r="J18" s="39">
        <f t="shared" si="3"/>
        <v>0</v>
      </c>
      <c r="K18" s="39">
        <f t="shared" si="3"/>
        <v>0</v>
      </c>
      <c r="L18" s="39">
        <f t="shared" si="3"/>
        <v>2.6492044558057994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39">
        <f t="shared" si="3"/>
        <v>0</v>
      </c>
      <c r="Q18" s="39">
        <f t="shared" si="3"/>
        <v>0</v>
      </c>
      <c r="R18" s="39">
        <f t="shared" si="3"/>
        <v>3.6399330419200002E-2</v>
      </c>
      <c r="S18" s="39">
        <f t="shared" si="3"/>
        <v>1.6799615483000002E-3</v>
      </c>
      <c r="T18" s="39">
        <f t="shared" si="3"/>
        <v>0.31603233870960001</v>
      </c>
      <c r="U18" s="39">
        <f t="shared" si="3"/>
        <v>0</v>
      </c>
      <c r="V18" s="39">
        <f t="shared" si="3"/>
        <v>6.9610265645160005</v>
      </c>
      <c r="W18" s="39">
        <f t="shared" si="3"/>
        <v>0</v>
      </c>
      <c r="X18" s="39">
        <f t="shared" si="3"/>
        <v>0</v>
      </c>
      <c r="Y18" s="39">
        <f t="shared" si="3"/>
        <v>0</v>
      </c>
      <c r="Z18" s="39">
        <f t="shared" si="3"/>
        <v>0</v>
      </c>
      <c r="AA18" s="39">
        <f t="shared" si="3"/>
        <v>0</v>
      </c>
      <c r="AB18" s="39">
        <f t="shared" si="3"/>
        <v>0.67955986528930001</v>
      </c>
      <c r="AC18" s="39">
        <f t="shared" si="3"/>
        <v>0</v>
      </c>
      <c r="AD18" s="39">
        <f t="shared" si="3"/>
        <v>0.1248650967741</v>
      </c>
      <c r="AE18" s="39">
        <f t="shared" si="3"/>
        <v>0</v>
      </c>
      <c r="AF18" s="39">
        <f t="shared" si="3"/>
        <v>7.1296545998055993</v>
      </c>
      <c r="AG18" s="39">
        <f t="shared" si="3"/>
        <v>0</v>
      </c>
      <c r="AH18" s="39">
        <f t="shared" si="3"/>
        <v>0</v>
      </c>
      <c r="AI18" s="39">
        <f t="shared" ref="AI18:BK18" si="4">SUM(AI14:AI17)</f>
        <v>0</v>
      </c>
      <c r="AJ18" s="39">
        <f t="shared" si="4"/>
        <v>0</v>
      </c>
      <c r="AK18" s="39">
        <f t="shared" si="4"/>
        <v>0</v>
      </c>
      <c r="AL18" s="39">
        <f t="shared" si="4"/>
        <v>0.56597026883769996</v>
      </c>
      <c r="AM18" s="39">
        <f t="shared" si="4"/>
        <v>8.2440645161000001E-3</v>
      </c>
      <c r="AN18" s="39">
        <f t="shared" si="4"/>
        <v>0.37050261290320002</v>
      </c>
      <c r="AO18" s="39">
        <f t="shared" si="4"/>
        <v>0</v>
      </c>
      <c r="AP18" s="39">
        <f t="shared" si="4"/>
        <v>2.8902134051603001</v>
      </c>
      <c r="AQ18" s="39">
        <f t="shared" si="4"/>
        <v>0</v>
      </c>
      <c r="AR18" s="39">
        <f t="shared" si="4"/>
        <v>0</v>
      </c>
      <c r="AS18" s="39">
        <f t="shared" si="4"/>
        <v>0</v>
      </c>
      <c r="AT18" s="39">
        <f t="shared" si="4"/>
        <v>0</v>
      </c>
      <c r="AU18" s="39">
        <f t="shared" si="4"/>
        <v>0</v>
      </c>
      <c r="AV18" s="39">
        <f t="shared" si="4"/>
        <v>4.7935595009282981</v>
      </c>
      <c r="AW18" s="39">
        <f t="shared" si="4"/>
        <v>16.682584775579798</v>
      </c>
      <c r="AX18" s="39">
        <f t="shared" si="4"/>
        <v>0</v>
      </c>
      <c r="AY18" s="39">
        <f t="shared" si="4"/>
        <v>0</v>
      </c>
      <c r="AZ18" s="39">
        <f t="shared" si="4"/>
        <v>29.680468916961999</v>
      </c>
      <c r="BA18" s="39">
        <f t="shared" si="4"/>
        <v>0</v>
      </c>
      <c r="BB18" s="39">
        <f t="shared" si="4"/>
        <v>0</v>
      </c>
      <c r="BC18" s="39">
        <f t="shared" si="4"/>
        <v>0</v>
      </c>
      <c r="BD18" s="39">
        <f t="shared" si="4"/>
        <v>0</v>
      </c>
      <c r="BE18" s="39">
        <f t="shared" si="4"/>
        <v>0</v>
      </c>
      <c r="BF18" s="39">
        <f t="shared" si="4"/>
        <v>0.596335055128</v>
      </c>
      <c r="BG18" s="39">
        <f t="shared" si="4"/>
        <v>2.6929811195802995</v>
      </c>
      <c r="BH18" s="39">
        <f t="shared" si="4"/>
        <v>1.2640731656774</v>
      </c>
      <c r="BI18" s="39">
        <f t="shared" si="4"/>
        <v>0</v>
      </c>
      <c r="BJ18" s="39">
        <f t="shared" si="4"/>
        <v>0.68839455851550002</v>
      </c>
      <c r="BK18" s="39">
        <f t="shared" si="4"/>
        <v>83.491476359171799</v>
      </c>
    </row>
    <row r="19" spans="1:67">
      <c r="A19" s="17" t="s">
        <v>83</v>
      </c>
      <c r="B19" s="25" t="s">
        <v>15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</row>
    <row r="20" spans="1:67">
      <c r="A20" s="17"/>
      <c r="B20" s="26" t="s">
        <v>40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96</v>
      </c>
      <c r="C21" s="38">
        <f t="shared" ref="C21:BJ21" si="5">SUM(C20)</f>
        <v>0</v>
      </c>
      <c r="D21" s="38">
        <f t="shared" si="5"/>
        <v>0</v>
      </c>
      <c r="E21" s="38">
        <f t="shared" si="5"/>
        <v>0</v>
      </c>
      <c r="F21" s="38">
        <f t="shared" si="5"/>
        <v>0</v>
      </c>
      <c r="G21" s="38">
        <f t="shared" si="5"/>
        <v>0</v>
      </c>
      <c r="H21" s="38">
        <f t="shared" si="5"/>
        <v>0</v>
      </c>
      <c r="I21" s="38">
        <f t="shared" si="5"/>
        <v>0</v>
      </c>
      <c r="J21" s="38">
        <f t="shared" si="5"/>
        <v>0</v>
      </c>
      <c r="K21" s="38">
        <f t="shared" si="5"/>
        <v>0</v>
      </c>
      <c r="L21" s="38">
        <f t="shared" si="5"/>
        <v>0</v>
      </c>
      <c r="M21" s="38">
        <f t="shared" si="5"/>
        <v>0</v>
      </c>
      <c r="N21" s="38">
        <f t="shared" si="5"/>
        <v>0</v>
      </c>
      <c r="O21" s="38">
        <f t="shared" si="5"/>
        <v>0</v>
      </c>
      <c r="P21" s="38">
        <f t="shared" si="5"/>
        <v>0</v>
      </c>
      <c r="Q21" s="38">
        <f t="shared" si="5"/>
        <v>0</v>
      </c>
      <c r="R21" s="38">
        <f t="shared" si="5"/>
        <v>0</v>
      </c>
      <c r="S21" s="38">
        <f t="shared" si="5"/>
        <v>0</v>
      </c>
      <c r="T21" s="38">
        <f t="shared" si="5"/>
        <v>0</v>
      </c>
      <c r="U21" s="38">
        <f t="shared" si="5"/>
        <v>0</v>
      </c>
      <c r="V21" s="38">
        <f t="shared" si="5"/>
        <v>0</v>
      </c>
      <c r="W21" s="38">
        <f t="shared" si="5"/>
        <v>0</v>
      </c>
      <c r="X21" s="38">
        <f t="shared" si="5"/>
        <v>0</v>
      </c>
      <c r="Y21" s="38">
        <f t="shared" si="5"/>
        <v>0</v>
      </c>
      <c r="Z21" s="38">
        <f t="shared" si="5"/>
        <v>0</v>
      </c>
      <c r="AA21" s="38">
        <f t="shared" si="5"/>
        <v>0</v>
      </c>
      <c r="AB21" s="38">
        <f t="shared" si="5"/>
        <v>0</v>
      </c>
      <c r="AC21" s="38">
        <f t="shared" si="5"/>
        <v>0</v>
      </c>
      <c r="AD21" s="38">
        <f t="shared" si="5"/>
        <v>0</v>
      </c>
      <c r="AE21" s="38">
        <f t="shared" si="5"/>
        <v>0</v>
      </c>
      <c r="AF21" s="38">
        <f t="shared" si="5"/>
        <v>0</v>
      </c>
      <c r="AG21" s="38">
        <f t="shared" si="5"/>
        <v>0</v>
      </c>
      <c r="AH21" s="38">
        <f t="shared" si="5"/>
        <v>0</v>
      </c>
      <c r="AI21" s="38">
        <f t="shared" si="5"/>
        <v>0</v>
      </c>
      <c r="AJ21" s="38">
        <f t="shared" si="5"/>
        <v>0</v>
      </c>
      <c r="AK21" s="38">
        <f t="shared" si="5"/>
        <v>0</v>
      </c>
      <c r="AL21" s="38">
        <f t="shared" si="5"/>
        <v>0</v>
      </c>
      <c r="AM21" s="38">
        <f t="shared" si="5"/>
        <v>0</v>
      </c>
      <c r="AN21" s="38">
        <f t="shared" si="5"/>
        <v>0</v>
      </c>
      <c r="AO21" s="38">
        <f t="shared" si="5"/>
        <v>0</v>
      </c>
      <c r="AP21" s="38">
        <f t="shared" si="5"/>
        <v>0</v>
      </c>
      <c r="AQ21" s="38">
        <f t="shared" si="5"/>
        <v>0</v>
      </c>
      <c r="AR21" s="38">
        <f t="shared" si="5"/>
        <v>0</v>
      </c>
      <c r="AS21" s="38">
        <f t="shared" si="5"/>
        <v>0</v>
      </c>
      <c r="AT21" s="38">
        <f t="shared" si="5"/>
        <v>0</v>
      </c>
      <c r="AU21" s="38">
        <f t="shared" si="5"/>
        <v>0</v>
      </c>
      <c r="AV21" s="38">
        <f t="shared" si="5"/>
        <v>0</v>
      </c>
      <c r="AW21" s="38">
        <f t="shared" si="5"/>
        <v>0</v>
      </c>
      <c r="AX21" s="38">
        <f t="shared" si="5"/>
        <v>0</v>
      </c>
      <c r="AY21" s="38">
        <f t="shared" si="5"/>
        <v>0</v>
      </c>
      <c r="AZ21" s="38">
        <f t="shared" si="5"/>
        <v>0</v>
      </c>
      <c r="BA21" s="38">
        <f t="shared" si="5"/>
        <v>0</v>
      </c>
      <c r="BB21" s="38">
        <f t="shared" si="5"/>
        <v>0</v>
      </c>
      <c r="BC21" s="38">
        <f t="shared" si="5"/>
        <v>0</v>
      </c>
      <c r="BD21" s="38">
        <f t="shared" si="5"/>
        <v>0</v>
      </c>
      <c r="BE21" s="38">
        <f t="shared" si="5"/>
        <v>0</v>
      </c>
      <c r="BF21" s="38">
        <f t="shared" si="5"/>
        <v>0</v>
      </c>
      <c r="BG21" s="38">
        <f t="shared" si="5"/>
        <v>0</v>
      </c>
      <c r="BH21" s="38">
        <f t="shared" si="5"/>
        <v>0</v>
      </c>
      <c r="BI21" s="38">
        <f t="shared" si="5"/>
        <v>0</v>
      </c>
      <c r="BJ21" s="38">
        <f t="shared" si="5"/>
        <v>0</v>
      </c>
      <c r="BK21" s="39">
        <f>SUM(BK20)</f>
        <v>0</v>
      </c>
    </row>
    <row r="22" spans="1:67">
      <c r="A22" s="17" t="s">
        <v>85</v>
      </c>
      <c r="B22" s="33" t="s">
        <v>101</v>
      </c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5"/>
    </row>
    <row r="23" spans="1:67">
      <c r="A23" s="17"/>
      <c r="B23" s="26" t="s">
        <v>40</v>
      </c>
      <c r="C23" s="36">
        <v>0</v>
      </c>
      <c r="D23" s="35">
        <v>0</v>
      </c>
      <c r="E23" s="35">
        <v>0</v>
      </c>
      <c r="F23" s="35">
        <v>0</v>
      </c>
      <c r="G23" s="37">
        <v>0</v>
      </c>
      <c r="H23" s="36">
        <v>0</v>
      </c>
      <c r="I23" s="35">
        <v>0</v>
      </c>
      <c r="J23" s="35">
        <v>0</v>
      </c>
      <c r="K23" s="35">
        <v>0</v>
      </c>
      <c r="L23" s="37">
        <v>0</v>
      </c>
      <c r="M23" s="36">
        <v>0</v>
      </c>
      <c r="N23" s="35">
        <v>0</v>
      </c>
      <c r="O23" s="35">
        <v>0</v>
      </c>
      <c r="P23" s="35">
        <v>0</v>
      </c>
      <c r="Q23" s="37">
        <v>0</v>
      </c>
      <c r="R23" s="36">
        <v>0</v>
      </c>
      <c r="S23" s="35">
        <v>0</v>
      </c>
      <c r="T23" s="35">
        <v>0</v>
      </c>
      <c r="U23" s="35">
        <v>0</v>
      </c>
      <c r="V23" s="37">
        <v>0</v>
      </c>
      <c r="W23" s="36">
        <v>0</v>
      </c>
      <c r="X23" s="35">
        <v>0</v>
      </c>
      <c r="Y23" s="35">
        <v>0</v>
      </c>
      <c r="Z23" s="35">
        <v>0</v>
      </c>
      <c r="AA23" s="37">
        <v>0</v>
      </c>
      <c r="AB23" s="36">
        <v>0</v>
      </c>
      <c r="AC23" s="35">
        <v>0</v>
      </c>
      <c r="AD23" s="35">
        <v>0</v>
      </c>
      <c r="AE23" s="35">
        <v>0</v>
      </c>
      <c r="AF23" s="37">
        <v>0</v>
      </c>
      <c r="AG23" s="36">
        <v>0</v>
      </c>
      <c r="AH23" s="35">
        <v>0</v>
      </c>
      <c r="AI23" s="35">
        <v>0</v>
      </c>
      <c r="AJ23" s="35">
        <v>0</v>
      </c>
      <c r="AK23" s="37">
        <v>0</v>
      </c>
      <c r="AL23" s="36">
        <v>0</v>
      </c>
      <c r="AM23" s="35">
        <v>0</v>
      </c>
      <c r="AN23" s="35">
        <v>0</v>
      </c>
      <c r="AO23" s="35">
        <v>0</v>
      </c>
      <c r="AP23" s="37">
        <v>0</v>
      </c>
      <c r="AQ23" s="36">
        <v>0</v>
      </c>
      <c r="AR23" s="35">
        <v>0</v>
      </c>
      <c r="AS23" s="35">
        <v>0</v>
      </c>
      <c r="AT23" s="35">
        <v>0</v>
      </c>
      <c r="AU23" s="37">
        <v>0</v>
      </c>
      <c r="AV23" s="36">
        <v>0</v>
      </c>
      <c r="AW23" s="35">
        <v>0</v>
      </c>
      <c r="AX23" s="35">
        <v>0</v>
      </c>
      <c r="AY23" s="35">
        <v>0</v>
      </c>
      <c r="AZ23" s="37">
        <v>0</v>
      </c>
      <c r="BA23" s="36">
        <v>0</v>
      </c>
      <c r="BB23" s="35">
        <v>0</v>
      </c>
      <c r="BC23" s="35">
        <v>0</v>
      </c>
      <c r="BD23" s="35">
        <v>0</v>
      </c>
      <c r="BE23" s="37">
        <v>0</v>
      </c>
      <c r="BF23" s="36">
        <v>0</v>
      </c>
      <c r="BG23" s="35">
        <v>0</v>
      </c>
      <c r="BH23" s="35">
        <v>0</v>
      </c>
      <c r="BI23" s="35">
        <v>0</v>
      </c>
      <c r="BJ23" s="37">
        <v>0</v>
      </c>
      <c r="BK23" s="41">
        <f>SUM(C23:BJ23)</f>
        <v>0</v>
      </c>
    </row>
    <row r="24" spans="1:67">
      <c r="A24" s="17"/>
      <c r="B24" s="26" t="s">
        <v>95</v>
      </c>
      <c r="C24" s="38">
        <f t="shared" ref="C24:BJ24" si="6">SUM(C23)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  <c r="K24" s="38">
        <f t="shared" si="6"/>
        <v>0</v>
      </c>
      <c r="L24" s="38">
        <f t="shared" si="6"/>
        <v>0</v>
      </c>
      <c r="M24" s="38">
        <f t="shared" si="6"/>
        <v>0</v>
      </c>
      <c r="N24" s="38">
        <f t="shared" si="6"/>
        <v>0</v>
      </c>
      <c r="O24" s="38">
        <f t="shared" si="6"/>
        <v>0</v>
      </c>
      <c r="P24" s="38">
        <f t="shared" si="6"/>
        <v>0</v>
      </c>
      <c r="Q24" s="38">
        <f t="shared" si="6"/>
        <v>0</v>
      </c>
      <c r="R24" s="38">
        <f t="shared" si="6"/>
        <v>0</v>
      </c>
      <c r="S24" s="38">
        <f t="shared" si="6"/>
        <v>0</v>
      </c>
      <c r="T24" s="38">
        <f t="shared" si="6"/>
        <v>0</v>
      </c>
      <c r="U24" s="38">
        <f t="shared" si="6"/>
        <v>0</v>
      </c>
      <c r="V24" s="38">
        <f t="shared" si="6"/>
        <v>0</v>
      </c>
      <c r="W24" s="38">
        <f t="shared" si="6"/>
        <v>0</v>
      </c>
      <c r="X24" s="38">
        <f t="shared" si="6"/>
        <v>0</v>
      </c>
      <c r="Y24" s="38">
        <f t="shared" si="6"/>
        <v>0</v>
      </c>
      <c r="Z24" s="38">
        <f t="shared" si="6"/>
        <v>0</v>
      </c>
      <c r="AA24" s="38">
        <f t="shared" si="6"/>
        <v>0</v>
      </c>
      <c r="AB24" s="38">
        <f t="shared" si="6"/>
        <v>0</v>
      </c>
      <c r="AC24" s="38">
        <f t="shared" si="6"/>
        <v>0</v>
      </c>
      <c r="AD24" s="38">
        <f t="shared" si="6"/>
        <v>0</v>
      </c>
      <c r="AE24" s="38">
        <f t="shared" si="6"/>
        <v>0</v>
      </c>
      <c r="AF24" s="38">
        <f t="shared" si="6"/>
        <v>0</v>
      </c>
      <c r="AG24" s="38">
        <f t="shared" si="6"/>
        <v>0</v>
      </c>
      <c r="AH24" s="38">
        <f t="shared" si="6"/>
        <v>0</v>
      </c>
      <c r="AI24" s="38">
        <f t="shared" si="6"/>
        <v>0</v>
      </c>
      <c r="AJ24" s="38">
        <f t="shared" si="6"/>
        <v>0</v>
      </c>
      <c r="AK24" s="38">
        <f t="shared" si="6"/>
        <v>0</v>
      </c>
      <c r="AL24" s="38">
        <f t="shared" si="6"/>
        <v>0</v>
      </c>
      <c r="AM24" s="38">
        <f t="shared" si="6"/>
        <v>0</v>
      </c>
      <c r="AN24" s="38">
        <f t="shared" si="6"/>
        <v>0</v>
      </c>
      <c r="AO24" s="38">
        <f t="shared" si="6"/>
        <v>0</v>
      </c>
      <c r="AP24" s="38">
        <f t="shared" si="6"/>
        <v>0</v>
      </c>
      <c r="AQ24" s="38">
        <f t="shared" si="6"/>
        <v>0</v>
      </c>
      <c r="AR24" s="38">
        <f t="shared" si="6"/>
        <v>0</v>
      </c>
      <c r="AS24" s="38">
        <f t="shared" si="6"/>
        <v>0</v>
      </c>
      <c r="AT24" s="38">
        <f t="shared" si="6"/>
        <v>0</v>
      </c>
      <c r="AU24" s="38">
        <f t="shared" si="6"/>
        <v>0</v>
      </c>
      <c r="AV24" s="38">
        <f t="shared" si="6"/>
        <v>0</v>
      </c>
      <c r="AW24" s="38">
        <f t="shared" si="6"/>
        <v>0</v>
      </c>
      <c r="AX24" s="38">
        <f t="shared" si="6"/>
        <v>0</v>
      </c>
      <c r="AY24" s="38">
        <f t="shared" si="6"/>
        <v>0</v>
      </c>
      <c r="AZ24" s="38">
        <f t="shared" si="6"/>
        <v>0</v>
      </c>
      <c r="BA24" s="38">
        <f t="shared" si="6"/>
        <v>0</v>
      </c>
      <c r="BB24" s="38">
        <f t="shared" si="6"/>
        <v>0</v>
      </c>
      <c r="BC24" s="38">
        <f t="shared" si="6"/>
        <v>0</v>
      </c>
      <c r="BD24" s="38">
        <f t="shared" si="6"/>
        <v>0</v>
      </c>
      <c r="BE24" s="38">
        <f t="shared" si="6"/>
        <v>0</v>
      </c>
      <c r="BF24" s="38">
        <f t="shared" si="6"/>
        <v>0</v>
      </c>
      <c r="BG24" s="38">
        <f t="shared" si="6"/>
        <v>0</v>
      </c>
      <c r="BH24" s="38">
        <f t="shared" si="6"/>
        <v>0</v>
      </c>
      <c r="BI24" s="38">
        <f t="shared" si="6"/>
        <v>0</v>
      </c>
      <c r="BJ24" s="38">
        <f t="shared" si="6"/>
        <v>0</v>
      </c>
      <c r="BK24" s="39">
        <f>SUM(BK23)</f>
        <v>0</v>
      </c>
    </row>
    <row r="25" spans="1:67">
      <c r="A25" s="17" t="s">
        <v>86</v>
      </c>
      <c r="B25" s="25" t="s">
        <v>16</v>
      </c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5"/>
    </row>
    <row r="26" spans="1:67">
      <c r="A26" s="17"/>
      <c r="B26" s="34" t="s">
        <v>111</v>
      </c>
      <c r="C26" s="40">
        <v>0</v>
      </c>
      <c r="D26" s="40">
        <v>0.59502666799999993</v>
      </c>
      <c r="E26" s="40">
        <v>0</v>
      </c>
      <c r="F26" s="40">
        <v>0</v>
      </c>
      <c r="G26" s="40">
        <v>0</v>
      </c>
      <c r="H26" s="40">
        <v>0.31994620193459999</v>
      </c>
      <c r="I26" s="40">
        <v>6.3600695897741009</v>
      </c>
      <c r="J26" s="40">
        <v>0</v>
      </c>
      <c r="K26" s="40">
        <v>0</v>
      </c>
      <c r="L26" s="40">
        <v>0.60732131116099997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0.41058644574100001</v>
      </c>
      <c r="S26" s="40">
        <v>1.0341043921289002</v>
      </c>
      <c r="T26" s="40">
        <v>0.86505951983870011</v>
      </c>
      <c r="U26" s="40">
        <v>0</v>
      </c>
      <c r="V26" s="40">
        <v>0.69632866412859995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4.3219547446432998</v>
      </c>
      <c r="AC26" s="40">
        <v>0.86122154458040001</v>
      </c>
      <c r="AD26" s="40">
        <v>0.3812897419354</v>
      </c>
      <c r="AE26" s="40">
        <v>0</v>
      </c>
      <c r="AF26" s="40">
        <v>20.900940531514898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9.4545393735110981</v>
      </c>
      <c r="AM26" s="40">
        <v>1.0520216461610998</v>
      </c>
      <c r="AN26" s="40">
        <v>0.12709658064510002</v>
      </c>
      <c r="AO26" s="40">
        <v>0</v>
      </c>
      <c r="AP26" s="40">
        <v>20.318201250707293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9.8485395427962992</v>
      </c>
      <c r="AW26" s="40">
        <v>63.700384327353476</v>
      </c>
      <c r="AX26" s="40">
        <v>1.2709658064516001</v>
      </c>
      <c r="AY26" s="40">
        <v>0</v>
      </c>
      <c r="AZ26" s="40">
        <v>58.06514605112357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2.0830883388008994</v>
      </c>
      <c r="BG26" s="40">
        <v>3.4067999952579</v>
      </c>
      <c r="BH26" s="40">
        <v>1.6116178121933999</v>
      </c>
      <c r="BI26" s="40">
        <v>0</v>
      </c>
      <c r="BJ26" s="40">
        <v>3.7771756897407993</v>
      </c>
      <c r="BK26" s="41">
        <f>SUM(C26:BJ26)</f>
        <v>212.06942577012347</v>
      </c>
      <c r="BL26" s="42"/>
      <c r="BN26" s="42"/>
    </row>
    <row r="27" spans="1:67">
      <c r="A27" s="17"/>
      <c r="B27" s="34" t="s">
        <v>112</v>
      </c>
      <c r="C27" s="40">
        <v>0</v>
      </c>
      <c r="D27" s="40">
        <v>0.5789150004193</v>
      </c>
      <c r="E27" s="40">
        <v>0</v>
      </c>
      <c r="F27" s="40">
        <v>0</v>
      </c>
      <c r="G27" s="40">
        <v>0</v>
      </c>
      <c r="H27" s="40">
        <v>8.4568511967300003E-2</v>
      </c>
      <c r="I27" s="40">
        <v>0.15390929393539998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5.6793493676699988E-2</v>
      </c>
      <c r="S27" s="40">
        <v>2.3116324129000002E-2</v>
      </c>
      <c r="T27" s="40">
        <v>0.37804033732250003</v>
      </c>
      <c r="U27" s="40">
        <v>0</v>
      </c>
      <c r="V27" s="40">
        <v>6.74901431612E-2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3.3022368495449999</v>
      </c>
      <c r="AC27" s="40">
        <v>0.25304533225799997</v>
      </c>
      <c r="AD27" s="40">
        <v>0</v>
      </c>
      <c r="AE27" s="40">
        <v>0</v>
      </c>
      <c r="AF27" s="40">
        <v>4.4732206499665992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2.8339438398000993</v>
      </c>
      <c r="AM27" s="40">
        <v>0.29368956783860001</v>
      </c>
      <c r="AN27" s="40">
        <v>0.54469133277409998</v>
      </c>
      <c r="AO27" s="40">
        <v>0</v>
      </c>
      <c r="AP27" s="40">
        <v>1.7507556551607002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4.544715555441698</v>
      </c>
      <c r="AW27" s="40">
        <v>17.645721464225399</v>
      </c>
      <c r="AX27" s="40">
        <v>0</v>
      </c>
      <c r="AY27" s="40">
        <v>0</v>
      </c>
      <c r="AZ27" s="40">
        <v>21.457885386384906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0.83511416780160008</v>
      </c>
      <c r="BG27" s="40">
        <v>0.7785582280644</v>
      </c>
      <c r="BH27" s="40">
        <v>3.7133506409677</v>
      </c>
      <c r="BI27" s="40">
        <v>0</v>
      </c>
      <c r="BJ27" s="40">
        <v>0.90287810774170008</v>
      </c>
      <c r="BK27" s="41">
        <f>SUM(C27:BJ27)</f>
        <v>64.67263988258189</v>
      </c>
      <c r="BL27" s="42"/>
      <c r="BM27" s="43"/>
      <c r="BN27" s="42"/>
    </row>
    <row r="28" spans="1:67">
      <c r="A28" s="17"/>
      <c r="B28" s="34" t="s">
        <v>113</v>
      </c>
      <c r="C28" s="40">
        <v>0</v>
      </c>
      <c r="D28" s="40">
        <v>0.5640422853225</v>
      </c>
      <c r="E28" s="40">
        <v>0</v>
      </c>
      <c r="F28" s="40">
        <v>0</v>
      </c>
      <c r="G28" s="40">
        <v>0</v>
      </c>
      <c r="H28" s="40">
        <v>5.2165955644800005E-2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6.5396798418999993E-2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0.65514848264320003</v>
      </c>
      <c r="AC28" s="40">
        <v>0.23523567419330002</v>
      </c>
      <c r="AD28" s="40">
        <v>0</v>
      </c>
      <c r="AE28" s="40">
        <v>0</v>
      </c>
      <c r="AF28" s="40">
        <v>1.1994802098704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2.0797543051567997</v>
      </c>
      <c r="AM28" s="40">
        <v>4.6015627451611998</v>
      </c>
      <c r="AN28" s="40">
        <v>0</v>
      </c>
      <c r="AO28" s="40">
        <v>0</v>
      </c>
      <c r="AP28" s="40">
        <v>1.2975834938382003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6.8681244276667996</v>
      </c>
      <c r="AW28" s="40">
        <v>6.6294208764512002</v>
      </c>
      <c r="AX28" s="40">
        <v>0</v>
      </c>
      <c r="AY28" s="40">
        <v>0</v>
      </c>
      <c r="AZ28" s="40">
        <v>19.5727889192876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1.2468993420591998</v>
      </c>
      <c r="BG28" s="40">
        <v>0</v>
      </c>
      <c r="BH28" s="40">
        <v>0</v>
      </c>
      <c r="BI28" s="40">
        <v>0</v>
      </c>
      <c r="BJ28" s="40">
        <v>1.0400166702253</v>
      </c>
      <c r="BK28" s="41">
        <f>SUM(C28:BJ28)</f>
        <v>46.107620185939503</v>
      </c>
      <c r="BM28" s="42"/>
      <c r="BO28" s="42"/>
    </row>
    <row r="29" spans="1:67">
      <c r="A29" s="17"/>
      <c r="B29" s="34" t="s">
        <v>114</v>
      </c>
      <c r="C29" s="40">
        <v>0</v>
      </c>
      <c r="D29" s="40">
        <v>11.915380933548301</v>
      </c>
      <c r="E29" s="40">
        <v>0</v>
      </c>
      <c r="F29" s="40">
        <v>0</v>
      </c>
      <c r="G29" s="40">
        <v>0</v>
      </c>
      <c r="H29" s="40">
        <v>0.24921237251520006</v>
      </c>
      <c r="I29" s="40">
        <v>10.341698095032099</v>
      </c>
      <c r="J29" s="40">
        <v>0</v>
      </c>
      <c r="K29" s="40">
        <v>0</v>
      </c>
      <c r="L29" s="40">
        <v>0.60393121077380008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0.1736961970316</v>
      </c>
      <c r="S29" s="40">
        <v>0.62747927593539998</v>
      </c>
      <c r="T29" s="40">
        <v>0</v>
      </c>
      <c r="U29" s="40">
        <v>0</v>
      </c>
      <c r="V29" s="40">
        <v>0.30823276496750007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0.60685170941810007</v>
      </c>
      <c r="AC29" s="40">
        <v>1.0791844006128</v>
      </c>
      <c r="AD29" s="40">
        <v>0</v>
      </c>
      <c r="AE29" s="40">
        <v>0</v>
      </c>
      <c r="AF29" s="40">
        <v>5.6053974436767007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0.54804070570849994</v>
      </c>
      <c r="AM29" s="40">
        <v>5.8266460612899994E-2</v>
      </c>
      <c r="AN29" s="40">
        <v>5.1854091882579993</v>
      </c>
      <c r="AO29" s="40">
        <v>0</v>
      </c>
      <c r="AP29" s="40">
        <v>0.67050407928979994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2.452058167865899</v>
      </c>
      <c r="AW29" s="40">
        <v>32.476254973257497</v>
      </c>
      <c r="AX29" s="40">
        <v>4.2042505606129001</v>
      </c>
      <c r="AY29" s="40">
        <v>0</v>
      </c>
      <c r="AZ29" s="40">
        <v>41.286362849674894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0.39530911480460007</v>
      </c>
      <c r="BG29" s="40">
        <v>3.7912256992578999</v>
      </c>
      <c r="BH29" s="40">
        <v>0</v>
      </c>
      <c r="BI29" s="40">
        <v>0</v>
      </c>
      <c r="BJ29" s="40">
        <v>1.4381397919998</v>
      </c>
      <c r="BK29" s="41">
        <f>SUM(C29:BJ29)</f>
        <v>124.01688599485421</v>
      </c>
      <c r="BM29" s="42"/>
      <c r="BO29" s="42"/>
    </row>
    <row r="30" spans="1:67">
      <c r="A30" s="17"/>
      <c r="B30" s="34" t="s">
        <v>115</v>
      </c>
      <c r="C30" s="40">
        <v>0</v>
      </c>
      <c r="D30" s="40">
        <v>0.59257956141930002</v>
      </c>
      <c r="E30" s="40">
        <v>50.2065414669677</v>
      </c>
      <c r="F30" s="40">
        <v>0</v>
      </c>
      <c r="G30" s="40">
        <v>0</v>
      </c>
      <c r="H30" s="40">
        <v>1.3567525363201998</v>
      </c>
      <c r="I30" s="40">
        <v>150.30284158416691</v>
      </c>
      <c r="J30" s="40">
        <v>29.007704992548202</v>
      </c>
      <c r="K30" s="40">
        <v>0</v>
      </c>
      <c r="L30" s="40">
        <v>13.0735019757405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1.2807556568681004</v>
      </c>
      <c r="S30" s="40">
        <v>10.388247678386699</v>
      </c>
      <c r="T30" s="40">
        <v>236.70038954093508</v>
      </c>
      <c r="U30" s="40">
        <v>0</v>
      </c>
      <c r="V30" s="40">
        <v>0.46335603474079995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2.6170322344817003</v>
      </c>
      <c r="AC30" s="40">
        <v>67.327633296255385</v>
      </c>
      <c r="AD30" s="40">
        <v>0.1048647153225</v>
      </c>
      <c r="AE30" s="40">
        <v>0</v>
      </c>
      <c r="AF30" s="40">
        <v>54.987553142546595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5.3406110183825009</v>
      </c>
      <c r="AM30" s="40">
        <v>103.0380425035794</v>
      </c>
      <c r="AN30" s="40">
        <v>123.17804715435419</v>
      </c>
      <c r="AO30" s="40">
        <v>0</v>
      </c>
      <c r="AP30" s="40">
        <v>30.0939149162866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10.374990700686515</v>
      </c>
      <c r="AW30" s="40">
        <v>47.065704134158693</v>
      </c>
      <c r="AX30" s="40">
        <v>1.4562138893546999</v>
      </c>
      <c r="AY30" s="40">
        <v>0</v>
      </c>
      <c r="AZ30" s="40">
        <v>56.03272421321558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5.5621418325359988</v>
      </c>
      <c r="BG30" s="40">
        <v>60.680198162902308</v>
      </c>
      <c r="BH30" s="40">
        <v>2.3957715974514997</v>
      </c>
      <c r="BI30" s="40">
        <v>0</v>
      </c>
      <c r="BJ30" s="40">
        <v>14.4669499385121</v>
      </c>
      <c r="BK30" s="41">
        <f>SUM(C30:BJ30)</f>
        <v>1078.0950644781199</v>
      </c>
      <c r="BL30" s="42"/>
      <c r="BN30" s="42"/>
    </row>
    <row r="31" spans="1:67">
      <c r="A31" s="17"/>
      <c r="B31" s="26" t="s">
        <v>94</v>
      </c>
      <c r="C31" s="38">
        <f>SUM(C26:C30)</f>
        <v>0</v>
      </c>
      <c r="D31" s="38">
        <f t="shared" ref="D31:BJ31" si="7">SUM(D26:D30)</f>
        <v>14.2459444487094</v>
      </c>
      <c r="E31" s="38">
        <f t="shared" si="7"/>
        <v>50.2065414669677</v>
      </c>
      <c r="F31" s="38">
        <f t="shared" si="7"/>
        <v>0</v>
      </c>
      <c r="G31" s="38">
        <f t="shared" si="7"/>
        <v>0</v>
      </c>
      <c r="H31" s="38">
        <f t="shared" si="7"/>
        <v>2.0626455783820998</v>
      </c>
      <c r="I31" s="38">
        <f t="shared" si="7"/>
        <v>167.15851856290851</v>
      </c>
      <c r="J31" s="38">
        <f t="shared" si="7"/>
        <v>29.007704992548202</v>
      </c>
      <c r="K31" s="38">
        <f t="shared" si="7"/>
        <v>0</v>
      </c>
      <c r="L31" s="38">
        <f t="shared" si="7"/>
        <v>14.2847544976753</v>
      </c>
      <c r="M31" s="38">
        <f t="shared" si="7"/>
        <v>0</v>
      </c>
      <c r="N31" s="38">
        <f t="shared" si="7"/>
        <v>0</v>
      </c>
      <c r="O31" s="38">
        <f t="shared" si="7"/>
        <v>0</v>
      </c>
      <c r="P31" s="38">
        <f t="shared" si="7"/>
        <v>0</v>
      </c>
      <c r="Q31" s="38">
        <f t="shared" si="7"/>
        <v>0</v>
      </c>
      <c r="R31" s="38">
        <f t="shared" si="7"/>
        <v>1.9872285917364003</v>
      </c>
      <c r="S31" s="38">
        <f t="shared" si="7"/>
        <v>12.07294767058</v>
      </c>
      <c r="T31" s="38">
        <f t="shared" si="7"/>
        <v>237.94348939809629</v>
      </c>
      <c r="U31" s="38">
        <f t="shared" si="7"/>
        <v>0</v>
      </c>
      <c r="V31" s="38">
        <f t="shared" si="7"/>
        <v>1.5354076069981</v>
      </c>
      <c r="W31" s="38">
        <f t="shared" si="7"/>
        <v>0</v>
      </c>
      <c r="X31" s="38">
        <f t="shared" si="7"/>
        <v>0</v>
      </c>
      <c r="Y31" s="38">
        <f t="shared" si="7"/>
        <v>0</v>
      </c>
      <c r="Z31" s="38">
        <f t="shared" si="7"/>
        <v>0</v>
      </c>
      <c r="AA31" s="38">
        <f t="shared" si="7"/>
        <v>0</v>
      </c>
      <c r="AB31" s="38">
        <f t="shared" si="7"/>
        <v>11.503224020731301</v>
      </c>
      <c r="AC31" s="38">
        <f t="shared" si="7"/>
        <v>69.756320247899879</v>
      </c>
      <c r="AD31" s="38">
        <f t="shared" si="7"/>
        <v>0.48615445725789996</v>
      </c>
      <c r="AE31" s="38">
        <f t="shared" si="7"/>
        <v>0</v>
      </c>
      <c r="AF31" s="38">
        <f t="shared" si="7"/>
        <v>87.166591977575195</v>
      </c>
      <c r="AG31" s="38">
        <f t="shared" si="7"/>
        <v>0</v>
      </c>
      <c r="AH31" s="38">
        <f t="shared" si="7"/>
        <v>0</v>
      </c>
      <c r="AI31" s="38">
        <f t="shared" si="7"/>
        <v>0</v>
      </c>
      <c r="AJ31" s="38">
        <f t="shared" si="7"/>
        <v>0</v>
      </c>
      <c r="AK31" s="38">
        <f t="shared" si="7"/>
        <v>0</v>
      </c>
      <c r="AL31" s="38">
        <f t="shared" si="7"/>
        <v>20.256889242558998</v>
      </c>
      <c r="AM31" s="38">
        <f t="shared" si="7"/>
        <v>109.0435829233532</v>
      </c>
      <c r="AN31" s="38">
        <f t="shared" si="7"/>
        <v>129.03524425603138</v>
      </c>
      <c r="AO31" s="38">
        <f t="shared" si="7"/>
        <v>0</v>
      </c>
      <c r="AP31" s="38">
        <f t="shared" si="7"/>
        <v>54.130959395282588</v>
      </c>
      <c r="AQ31" s="38">
        <f t="shared" si="7"/>
        <v>0</v>
      </c>
      <c r="AR31" s="38">
        <f t="shared" si="7"/>
        <v>0</v>
      </c>
      <c r="AS31" s="38">
        <f t="shared" si="7"/>
        <v>0</v>
      </c>
      <c r="AT31" s="38">
        <f t="shared" si="7"/>
        <v>0</v>
      </c>
      <c r="AU31" s="38">
        <f t="shared" si="7"/>
        <v>0</v>
      </c>
      <c r="AV31" s="38">
        <f t="shared" si="7"/>
        <v>34.08842839445721</v>
      </c>
      <c r="AW31" s="38">
        <f t="shared" si="7"/>
        <v>167.51748577544629</v>
      </c>
      <c r="AX31" s="38">
        <f t="shared" si="7"/>
        <v>6.9314302564192003</v>
      </c>
      <c r="AY31" s="38">
        <f t="shared" si="7"/>
        <v>0</v>
      </c>
      <c r="AZ31" s="38">
        <f t="shared" si="7"/>
        <v>196.41490741968656</v>
      </c>
      <c r="BA31" s="38">
        <f t="shared" si="7"/>
        <v>0</v>
      </c>
      <c r="BB31" s="38">
        <f t="shared" si="7"/>
        <v>0</v>
      </c>
      <c r="BC31" s="38">
        <f t="shared" si="7"/>
        <v>0</v>
      </c>
      <c r="BD31" s="38">
        <f t="shared" si="7"/>
        <v>0</v>
      </c>
      <c r="BE31" s="38">
        <f t="shared" si="7"/>
        <v>0</v>
      </c>
      <c r="BF31" s="38">
        <f t="shared" si="7"/>
        <v>10.122552796002298</v>
      </c>
      <c r="BG31" s="38">
        <f t="shared" si="7"/>
        <v>68.656782085482504</v>
      </c>
      <c r="BH31" s="38">
        <f t="shared" si="7"/>
        <v>7.7207400506125996</v>
      </c>
      <c r="BI31" s="38">
        <f t="shared" si="7"/>
        <v>0</v>
      </c>
      <c r="BJ31" s="38">
        <f t="shared" si="7"/>
        <v>21.625160198219699</v>
      </c>
      <c r="BK31" s="38">
        <f>SUM(BK26:BK30)</f>
        <v>1524.9616363116188</v>
      </c>
    </row>
    <row r="32" spans="1:67">
      <c r="A32" s="17"/>
      <c r="B32" s="27" t="s">
        <v>84</v>
      </c>
      <c r="C32" s="38">
        <f t="shared" ref="C32:AH32" si="8">C9+C12+C18+C21+C24+C31</f>
        <v>0</v>
      </c>
      <c r="D32" s="38">
        <f t="shared" si="8"/>
        <v>113.64415701464469</v>
      </c>
      <c r="E32" s="38">
        <f t="shared" si="8"/>
        <v>849.09351971128967</v>
      </c>
      <c r="F32" s="38">
        <f t="shared" si="8"/>
        <v>0</v>
      </c>
      <c r="G32" s="38">
        <f t="shared" si="8"/>
        <v>0</v>
      </c>
      <c r="H32" s="38">
        <f t="shared" si="8"/>
        <v>5.9244500840556995</v>
      </c>
      <c r="I32" s="38">
        <f t="shared" si="8"/>
        <v>1539.4130042843055</v>
      </c>
      <c r="J32" s="38">
        <f t="shared" si="8"/>
        <v>534.51501752180411</v>
      </c>
      <c r="K32" s="38">
        <f t="shared" si="8"/>
        <v>0</v>
      </c>
      <c r="L32" s="38">
        <f t="shared" si="8"/>
        <v>41.842038373511599</v>
      </c>
      <c r="M32" s="38">
        <f t="shared" si="8"/>
        <v>0</v>
      </c>
      <c r="N32" s="38">
        <f t="shared" si="8"/>
        <v>0</v>
      </c>
      <c r="O32" s="38">
        <f t="shared" si="8"/>
        <v>0</v>
      </c>
      <c r="P32" s="38">
        <f t="shared" si="8"/>
        <v>0</v>
      </c>
      <c r="Q32" s="38">
        <f t="shared" si="8"/>
        <v>0</v>
      </c>
      <c r="R32" s="38">
        <f t="shared" si="8"/>
        <v>3.8553027192165006</v>
      </c>
      <c r="S32" s="38">
        <f t="shared" si="8"/>
        <v>141.02034304028879</v>
      </c>
      <c r="T32" s="38">
        <f t="shared" si="8"/>
        <v>372.81549612174069</v>
      </c>
      <c r="U32" s="38">
        <f t="shared" si="8"/>
        <v>0</v>
      </c>
      <c r="V32" s="38">
        <f t="shared" si="8"/>
        <v>13.136188531835501</v>
      </c>
      <c r="W32" s="38">
        <f t="shared" si="8"/>
        <v>0</v>
      </c>
      <c r="X32" s="38">
        <f t="shared" si="8"/>
        <v>0.6454186491935</v>
      </c>
      <c r="Y32" s="38">
        <f t="shared" si="8"/>
        <v>0</v>
      </c>
      <c r="Z32" s="38">
        <f t="shared" si="8"/>
        <v>0</v>
      </c>
      <c r="AA32" s="38">
        <f t="shared" si="8"/>
        <v>0</v>
      </c>
      <c r="AB32" s="38">
        <f t="shared" si="8"/>
        <v>15.329516130145702</v>
      </c>
      <c r="AC32" s="38">
        <f t="shared" si="8"/>
        <v>144.34770885142137</v>
      </c>
      <c r="AD32" s="38">
        <f t="shared" si="8"/>
        <v>34.015903460838103</v>
      </c>
      <c r="AE32" s="38">
        <f t="shared" si="8"/>
        <v>0</v>
      </c>
      <c r="AF32" s="38">
        <f t="shared" si="8"/>
        <v>181.25175253008632</v>
      </c>
      <c r="AG32" s="38">
        <f t="shared" si="8"/>
        <v>0</v>
      </c>
      <c r="AH32" s="38">
        <f t="shared" si="8"/>
        <v>0</v>
      </c>
      <c r="AI32" s="38">
        <f t="shared" ref="AI32:BK32" si="9">AI9+AI12+AI18+AI21+AI24+AI31</f>
        <v>0</v>
      </c>
      <c r="AJ32" s="38">
        <f t="shared" si="9"/>
        <v>0</v>
      </c>
      <c r="AK32" s="38">
        <f t="shared" si="9"/>
        <v>0</v>
      </c>
      <c r="AL32" s="38">
        <f t="shared" si="9"/>
        <v>26.929464192228693</v>
      </c>
      <c r="AM32" s="38">
        <f t="shared" si="9"/>
        <v>139.01306077435089</v>
      </c>
      <c r="AN32" s="38">
        <f t="shared" si="9"/>
        <v>524.29371814428805</v>
      </c>
      <c r="AO32" s="38">
        <f t="shared" si="9"/>
        <v>0</v>
      </c>
      <c r="AP32" s="38">
        <f t="shared" si="9"/>
        <v>86.852596350858192</v>
      </c>
      <c r="AQ32" s="38">
        <f t="shared" si="9"/>
        <v>0</v>
      </c>
      <c r="AR32" s="38">
        <f t="shared" si="9"/>
        <v>0</v>
      </c>
      <c r="AS32" s="38">
        <f t="shared" si="9"/>
        <v>0</v>
      </c>
      <c r="AT32" s="38">
        <f t="shared" si="9"/>
        <v>0</v>
      </c>
      <c r="AU32" s="38">
        <f t="shared" si="9"/>
        <v>0</v>
      </c>
      <c r="AV32" s="38">
        <f t="shared" si="9"/>
        <v>46.870779036529314</v>
      </c>
      <c r="AW32" s="38">
        <f t="shared" si="9"/>
        <v>333.92909957269558</v>
      </c>
      <c r="AX32" s="38">
        <f t="shared" si="9"/>
        <v>207.2427667031609</v>
      </c>
      <c r="AY32" s="38">
        <f t="shared" si="9"/>
        <v>0</v>
      </c>
      <c r="AZ32" s="38">
        <f t="shared" si="9"/>
        <v>284.84413372486824</v>
      </c>
      <c r="BA32" s="38">
        <f t="shared" si="9"/>
        <v>0</v>
      </c>
      <c r="BB32" s="38">
        <f t="shared" si="9"/>
        <v>0</v>
      </c>
      <c r="BC32" s="38">
        <f t="shared" si="9"/>
        <v>0</v>
      </c>
      <c r="BD32" s="38">
        <f t="shared" si="9"/>
        <v>0</v>
      </c>
      <c r="BE32" s="38">
        <f t="shared" si="9"/>
        <v>0</v>
      </c>
      <c r="BF32" s="38">
        <f t="shared" si="9"/>
        <v>12.927652667570698</v>
      </c>
      <c r="BG32" s="38">
        <f t="shared" si="9"/>
        <v>117.28923308973971</v>
      </c>
      <c r="BH32" s="38">
        <f t="shared" si="9"/>
        <v>43.752292581644603</v>
      </c>
      <c r="BI32" s="38">
        <f t="shared" si="9"/>
        <v>0</v>
      </c>
      <c r="BJ32" s="38">
        <f t="shared" si="9"/>
        <v>24.617036120991798</v>
      </c>
      <c r="BK32" s="38">
        <f t="shared" si="9"/>
        <v>5839.4116499833053</v>
      </c>
    </row>
    <row r="33" spans="1:67" ht="3.75" customHeight="1">
      <c r="A33" s="17"/>
      <c r="B33" s="28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5"/>
    </row>
    <row r="34" spans="1:67">
      <c r="A34" s="17" t="s">
        <v>1</v>
      </c>
      <c r="B34" s="24" t="s">
        <v>7</v>
      </c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5"/>
    </row>
    <row r="35" spans="1:67" s="5" customFormat="1">
      <c r="A35" s="17" t="s">
        <v>80</v>
      </c>
      <c r="B35" s="25" t="s">
        <v>2</v>
      </c>
      <c r="C35" s="7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4"/>
    </row>
    <row r="36" spans="1:67" s="50" customFormat="1">
      <c r="A36" s="47"/>
      <c r="B36" s="48" t="s">
        <v>116</v>
      </c>
      <c r="C36" s="40">
        <v>0</v>
      </c>
      <c r="D36" s="40">
        <v>0.59530039012900005</v>
      </c>
      <c r="E36" s="40">
        <v>0</v>
      </c>
      <c r="F36" s="40">
        <v>0</v>
      </c>
      <c r="G36" s="40">
        <v>0</v>
      </c>
      <c r="H36" s="40">
        <v>6.0145033143476967</v>
      </c>
      <c r="I36" s="40">
        <v>1.36658828064E-2</v>
      </c>
      <c r="J36" s="40">
        <v>0</v>
      </c>
      <c r="K36" s="40">
        <v>0</v>
      </c>
      <c r="L36" s="40">
        <v>0.59155197706390017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4.5901256404076998</v>
      </c>
      <c r="S36" s="40">
        <v>0</v>
      </c>
      <c r="T36" s="40">
        <v>0</v>
      </c>
      <c r="U36" s="40">
        <v>0</v>
      </c>
      <c r="V36" s="40">
        <v>0.24776348512829999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42.410203077628623</v>
      </c>
      <c r="AC36" s="40">
        <v>1.0482807647737</v>
      </c>
      <c r="AD36" s="40">
        <v>0</v>
      </c>
      <c r="AE36" s="40">
        <v>0</v>
      </c>
      <c r="AF36" s="40">
        <v>18.944625467481799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45.066324009580889</v>
      </c>
      <c r="AM36" s="40">
        <v>0.29414570419329999</v>
      </c>
      <c r="AN36" s="40">
        <v>0</v>
      </c>
      <c r="AO36" s="40">
        <v>0</v>
      </c>
      <c r="AP36" s="40">
        <v>5.6978996949970995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269.91311704490971</v>
      </c>
      <c r="AW36" s="40">
        <v>11.614485630772206</v>
      </c>
      <c r="AX36" s="40">
        <v>0</v>
      </c>
      <c r="AY36" s="40">
        <v>0</v>
      </c>
      <c r="AZ36" s="40">
        <v>88.142183247630982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56.737979472898793</v>
      </c>
      <c r="BG36" s="40">
        <v>1.4164643806399998E-2</v>
      </c>
      <c r="BH36" s="40">
        <v>0</v>
      </c>
      <c r="BI36" s="40">
        <v>0</v>
      </c>
      <c r="BJ36" s="40">
        <v>5.8522330209971996</v>
      </c>
      <c r="BK36" s="49">
        <f>SUM(C36:BJ36)</f>
        <v>557.78855246955379</v>
      </c>
    </row>
    <row r="37" spans="1:67" s="5" customFormat="1">
      <c r="A37" s="17"/>
      <c r="B37" s="26" t="s">
        <v>89</v>
      </c>
      <c r="C37" s="38">
        <f>SUM(C36)</f>
        <v>0</v>
      </c>
      <c r="D37" s="38">
        <f t="shared" ref="D37:BJ37" si="10">SUM(D36)</f>
        <v>0.59530039012900005</v>
      </c>
      <c r="E37" s="38">
        <f t="shared" si="10"/>
        <v>0</v>
      </c>
      <c r="F37" s="38">
        <f t="shared" si="10"/>
        <v>0</v>
      </c>
      <c r="G37" s="38">
        <f t="shared" si="10"/>
        <v>0</v>
      </c>
      <c r="H37" s="38">
        <f t="shared" si="10"/>
        <v>6.0145033143476967</v>
      </c>
      <c r="I37" s="38">
        <f t="shared" si="10"/>
        <v>1.36658828064E-2</v>
      </c>
      <c r="J37" s="38">
        <f t="shared" si="10"/>
        <v>0</v>
      </c>
      <c r="K37" s="38">
        <f t="shared" si="10"/>
        <v>0</v>
      </c>
      <c r="L37" s="38">
        <f t="shared" si="10"/>
        <v>0.59155197706390017</v>
      </c>
      <c r="M37" s="38">
        <f t="shared" si="10"/>
        <v>0</v>
      </c>
      <c r="N37" s="38">
        <f t="shared" si="10"/>
        <v>0</v>
      </c>
      <c r="O37" s="38">
        <f t="shared" si="10"/>
        <v>0</v>
      </c>
      <c r="P37" s="38">
        <f t="shared" si="10"/>
        <v>0</v>
      </c>
      <c r="Q37" s="38">
        <f t="shared" si="10"/>
        <v>0</v>
      </c>
      <c r="R37" s="38">
        <f t="shared" si="10"/>
        <v>4.5901256404076998</v>
      </c>
      <c r="S37" s="38">
        <f t="shared" si="10"/>
        <v>0</v>
      </c>
      <c r="T37" s="38">
        <f t="shared" si="10"/>
        <v>0</v>
      </c>
      <c r="U37" s="38">
        <f t="shared" si="10"/>
        <v>0</v>
      </c>
      <c r="V37" s="38">
        <f t="shared" si="10"/>
        <v>0.24776348512829999</v>
      </c>
      <c r="W37" s="38">
        <f t="shared" si="10"/>
        <v>0</v>
      </c>
      <c r="X37" s="38">
        <f t="shared" si="10"/>
        <v>0</v>
      </c>
      <c r="Y37" s="38">
        <f t="shared" si="10"/>
        <v>0</v>
      </c>
      <c r="Z37" s="38">
        <f t="shared" si="10"/>
        <v>0</v>
      </c>
      <c r="AA37" s="38">
        <f t="shared" si="10"/>
        <v>0</v>
      </c>
      <c r="AB37" s="38">
        <f t="shared" si="10"/>
        <v>42.410203077628623</v>
      </c>
      <c r="AC37" s="38">
        <f t="shared" si="10"/>
        <v>1.0482807647737</v>
      </c>
      <c r="AD37" s="38">
        <f t="shared" si="10"/>
        <v>0</v>
      </c>
      <c r="AE37" s="38">
        <f t="shared" si="10"/>
        <v>0</v>
      </c>
      <c r="AF37" s="38">
        <f t="shared" si="10"/>
        <v>18.944625467481799</v>
      </c>
      <c r="AG37" s="38">
        <f t="shared" si="10"/>
        <v>0</v>
      </c>
      <c r="AH37" s="38">
        <f t="shared" si="10"/>
        <v>0</v>
      </c>
      <c r="AI37" s="38">
        <f t="shared" si="10"/>
        <v>0</v>
      </c>
      <c r="AJ37" s="38">
        <f t="shared" si="10"/>
        <v>0</v>
      </c>
      <c r="AK37" s="38">
        <f t="shared" si="10"/>
        <v>0</v>
      </c>
      <c r="AL37" s="38">
        <f t="shared" si="10"/>
        <v>45.066324009580889</v>
      </c>
      <c r="AM37" s="38">
        <f t="shared" si="10"/>
        <v>0.29414570419329999</v>
      </c>
      <c r="AN37" s="38">
        <f t="shared" si="10"/>
        <v>0</v>
      </c>
      <c r="AO37" s="38">
        <f t="shared" si="10"/>
        <v>0</v>
      </c>
      <c r="AP37" s="38">
        <f t="shared" si="10"/>
        <v>5.6978996949970995</v>
      </c>
      <c r="AQ37" s="38">
        <f t="shared" si="10"/>
        <v>0</v>
      </c>
      <c r="AR37" s="38">
        <f t="shared" si="10"/>
        <v>0</v>
      </c>
      <c r="AS37" s="38">
        <f t="shared" si="10"/>
        <v>0</v>
      </c>
      <c r="AT37" s="38">
        <f t="shared" si="10"/>
        <v>0</v>
      </c>
      <c r="AU37" s="38">
        <f t="shared" si="10"/>
        <v>0</v>
      </c>
      <c r="AV37" s="38">
        <f t="shared" si="10"/>
        <v>269.91311704490971</v>
      </c>
      <c r="AW37" s="38">
        <f t="shared" si="10"/>
        <v>11.614485630772206</v>
      </c>
      <c r="AX37" s="38">
        <f t="shared" si="10"/>
        <v>0</v>
      </c>
      <c r="AY37" s="38">
        <f t="shared" si="10"/>
        <v>0</v>
      </c>
      <c r="AZ37" s="38">
        <f t="shared" si="10"/>
        <v>88.142183247630982</v>
      </c>
      <c r="BA37" s="38">
        <f t="shared" si="10"/>
        <v>0</v>
      </c>
      <c r="BB37" s="38">
        <f t="shared" si="10"/>
        <v>0</v>
      </c>
      <c r="BC37" s="38">
        <f t="shared" si="10"/>
        <v>0</v>
      </c>
      <c r="BD37" s="38">
        <f t="shared" si="10"/>
        <v>0</v>
      </c>
      <c r="BE37" s="38">
        <f t="shared" si="10"/>
        <v>0</v>
      </c>
      <c r="BF37" s="38">
        <f t="shared" si="10"/>
        <v>56.737979472898793</v>
      </c>
      <c r="BG37" s="38">
        <f t="shared" si="10"/>
        <v>1.4164643806399998E-2</v>
      </c>
      <c r="BH37" s="38">
        <f t="shared" si="10"/>
        <v>0</v>
      </c>
      <c r="BI37" s="38">
        <f t="shared" si="10"/>
        <v>0</v>
      </c>
      <c r="BJ37" s="38">
        <f t="shared" si="10"/>
        <v>5.8522330209971996</v>
      </c>
      <c r="BK37" s="38">
        <f>SUM(BK36)</f>
        <v>557.78855246955379</v>
      </c>
    </row>
    <row r="38" spans="1:67">
      <c r="A38" s="17" t="s">
        <v>81</v>
      </c>
      <c r="B38" s="25" t="s">
        <v>17</v>
      </c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5"/>
    </row>
    <row r="39" spans="1:67">
      <c r="A39" s="17"/>
      <c r="B39" s="34" t="s">
        <v>117</v>
      </c>
      <c r="C39" s="40">
        <v>0</v>
      </c>
      <c r="D39" s="40">
        <v>0.58568866851610002</v>
      </c>
      <c r="E39" s="40">
        <v>0</v>
      </c>
      <c r="F39" s="40">
        <v>0</v>
      </c>
      <c r="G39" s="40">
        <v>0</v>
      </c>
      <c r="H39" s="40">
        <v>4.7714790380608001</v>
      </c>
      <c r="I39" s="40">
        <v>0.96786779483850005</v>
      </c>
      <c r="J39" s="40">
        <v>0.55318923777410001</v>
      </c>
      <c r="K39" s="40">
        <v>0</v>
      </c>
      <c r="L39" s="40">
        <v>3.1349956615797998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2.1818753183485993</v>
      </c>
      <c r="S39" s="40">
        <v>0.33398349083870005</v>
      </c>
      <c r="T39" s="40">
        <v>0</v>
      </c>
      <c r="U39" s="40">
        <v>0</v>
      </c>
      <c r="V39" s="40">
        <v>1.2110441360963999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27.101101639307679</v>
      </c>
      <c r="AC39" s="40">
        <v>2.5730117409669995</v>
      </c>
      <c r="AD39" s="40">
        <v>0</v>
      </c>
      <c r="AE39" s="40">
        <v>0</v>
      </c>
      <c r="AF39" s="40">
        <v>29.445022153996895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39.558083213589249</v>
      </c>
      <c r="AM39" s="40">
        <v>1.5647047727090002</v>
      </c>
      <c r="AN39" s="40">
        <v>0</v>
      </c>
      <c r="AO39" s="40">
        <v>0</v>
      </c>
      <c r="AP39" s="40">
        <v>16.130435339384196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141.67173852580606</v>
      </c>
      <c r="AW39" s="40">
        <v>18.765537002544303</v>
      </c>
      <c r="AX39" s="40">
        <v>0</v>
      </c>
      <c r="AY39" s="40">
        <v>0</v>
      </c>
      <c r="AZ39" s="40">
        <v>177.78281452833315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27.714791202324598</v>
      </c>
      <c r="BG39" s="40">
        <v>1.7929491919348002</v>
      </c>
      <c r="BH39" s="40">
        <v>0.66417646106439998</v>
      </c>
      <c r="BI39" s="40">
        <v>0</v>
      </c>
      <c r="BJ39" s="40">
        <v>18.755046713414696</v>
      </c>
      <c r="BK39" s="41">
        <f>SUM(C39:BJ39)</f>
        <v>517.25953583142905</v>
      </c>
      <c r="BM39" s="42"/>
      <c r="BO39" s="42"/>
    </row>
    <row r="40" spans="1:67">
      <c r="A40" s="17"/>
      <c r="B40" s="34" t="s">
        <v>118</v>
      </c>
      <c r="C40" s="40">
        <v>0</v>
      </c>
      <c r="D40" s="40">
        <v>0.56774193470959999</v>
      </c>
      <c r="E40" s="40">
        <v>0</v>
      </c>
      <c r="F40" s="40">
        <v>0</v>
      </c>
      <c r="G40" s="40">
        <v>0</v>
      </c>
      <c r="H40" s="40">
        <v>4.4512853087686999</v>
      </c>
      <c r="I40" s="40">
        <v>3.6268077850316005</v>
      </c>
      <c r="J40" s="40">
        <v>0.56683980222579999</v>
      </c>
      <c r="K40" s="40">
        <v>0</v>
      </c>
      <c r="L40" s="40">
        <v>3.3946117298701002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2.0646045565382987</v>
      </c>
      <c r="S40" s="40">
        <v>4.2002079082900998</v>
      </c>
      <c r="T40" s="40">
        <v>0</v>
      </c>
      <c r="U40" s="40">
        <v>0</v>
      </c>
      <c r="V40" s="40">
        <v>3.9407191111283995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55.964217662107053</v>
      </c>
      <c r="AC40" s="40">
        <v>2.9870051385477008</v>
      </c>
      <c r="AD40" s="40">
        <v>0</v>
      </c>
      <c r="AE40" s="40">
        <v>0</v>
      </c>
      <c r="AF40" s="40">
        <v>28.293618399448501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70.88416770047462</v>
      </c>
      <c r="AM40" s="40">
        <v>2.9727347939024003</v>
      </c>
      <c r="AN40" s="40">
        <v>8.6687492258000001E-2</v>
      </c>
      <c r="AO40" s="40">
        <v>0</v>
      </c>
      <c r="AP40" s="40">
        <v>16.315738827254403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94.349760993726107</v>
      </c>
      <c r="AW40" s="40">
        <v>10.114019328867402</v>
      </c>
      <c r="AX40" s="40">
        <v>0</v>
      </c>
      <c r="AY40" s="40">
        <v>0</v>
      </c>
      <c r="AZ40" s="40">
        <v>95.684942975595291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22.813088321778739</v>
      </c>
      <c r="BG40" s="40">
        <v>1.2913037625154002</v>
      </c>
      <c r="BH40" s="40">
        <v>0.14096981129030001</v>
      </c>
      <c r="BI40" s="40">
        <v>0</v>
      </c>
      <c r="BJ40" s="40">
        <v>8.2325613168026024</v>
      </c>
      <c r="BK40" s="41">
        <f>SUM(C40:BJ40)</f>
        <v>432.94363466113111</v>
      </c>
      <c r="BM40" s="42"/>
      <c r="BO40" s="42"/>
    </row>
    <row r="41" spans="1:67">
      <c r="A41" s="17"/>
      <c r="B41" s="34" t="s">
        <v>119</v>
      </c>
      <c r="C41" s="40">
        <v>0</v>
      </c>
      <c r="D41" s="40">
        <v>2.3818860614838</v>
      </c>
      <c r="E41" s="40">
        <v>9.9161703605805993</v>
      </c>
      <c r="F41" s="40">
        <v>0</v>
      </c>
      <c r="G41" s="40">
        <v>0</v>
      </c>
      <c r="H41" s="40">
        <v>1.0986893081594999</v>
      </c>
      <c r="I41" s="40">
        <v>37.969376802774001</v>
      </c>
      <c r="J41" s="40">
        <v>0</v>
      </c>
      <c r="K41" s="40">
        <v>0</v>
      </c>
      <c r="L41" s="40">
        <v>0.38877843354789998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0.52881533619119991</v>
      </c>
      <c r="S41" s="40">
        <v>3.8807918965159995</v>
      </c>
      <c r="T41" s="40">
        <v>0</v>
      </c>
      <c r="U41" s="40">
        <v>0</v>
      </c>
      <c r="V41" s="40">
        <v>3.3590086450999996E-3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17.272991738857101</v>
      </c>
      <c r="AC41" s="40">
        <v>1.5337501415156001</v>
      </c>
      <c r="AD41" s="40">
        <v>0</v>
      </c>
      <c r="AE41" s="40">
        <v>0</v>
      </c>
      <c r="AF41" s="40">
        <v>2.9962553221604002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21.194879511199201</v>
      </c>
      <c r="AM41" s="40">
        <v>1.8071130807089002</v>
      </c>
      <c r="AN41" s="40">
        <v>0</v>
      </c>
      <c r="AO41" s="40">
        <v>0</v>
      </c>
      <c r="AP41" s="40">
        <v>0.50168551293499997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10.550454651130897</v>
      </c>
      <c r="AW41" s="40">
        <v>55.492635523805902</v>
      </c>
      <c r="AX41" s="40">
        <v>0</v>
      </c>
      <c r="AY41" s="40">
        <v>0</v>
      </c>
      <c r="AZ41" s="40">
        <v>1.0514969861602002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4.3959783842918929</v>
      </c>
      <c r="BG41" s="40">
        <v>5.9690594806300012E-2</v>
      </c>
      <c r="BH41" s="40">
        <v>0</v>
      </c>
      <c r="BI41" s="40">
        <v>0</v>
      </c>
      <c r="BJ41" s="40">
        <v>6.4240976773999999E-3</v>
      </c>
      <c r="BK41" s="41">
        <f>SUM(C41:BJ41)</f>
        <v>173.03122275314689</v>
      </c>
      <c r="BM41" s="42"/>
      <c r="BO41" s="42"/>
    </row>
    <row r="42" spans="1:67">
      <c r="A42" s="17"/>
      <c r="B42" s="34" t="s">
        <v>120</v>
      </c>
      <c r="C42" s="40">
        <v>0</v>
      </c>
      <c r="D42" s="40">
        <v>0.62279987458060004</v>
      </c>
      <c r="E42" s="40">
        <v>0</v>
      </c>
      <c r="F42" s="40">
        <v>0</v>
      </c>
      <c r="G42" s="40">
        <v>0</v>
      </c>
      <c r="H42" s="40">
        <v>1.1688344171587997</v>
      </c>
      <c r="I42" s="40">
        <v>0</v>
      </c>
      <c r="J42" s="40">
        <v>0</v>
      </c>
      <c r="K42" s="40">
        <v>0</v>
      </c>
      <c r="L42" s="40">
        <v>0.1794714921285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0.59011397590090009</v>
      </c>
      <c r="S42" s="40">
        <v>0</v>
      </c>
      <c r="T42" s="40">
        <v>0</v>
      </c>
      <c r="U42" s="40">
        <v>0</v>
      </c>
      <c r="V42" s="40">
        <v>2.0718084902999999E-2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5.1033824007682007</v>
      </c>
      <c r="AC42" s="40">
        <v>0.101963096032</v>
      </c>
      <c r="AD42" s="40">
        <v>0</v>
      </c>
      <c r="AE42" s="40">
        <v>0</v>
      </c>
      <c r="AF42" s="40">
        <v>1.8632866159997001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4.582510718568896</v>
      </c>
      <c r="AM42" s="40">
        <v>0.17814095054820001</v>
      </c>
      <c r="AN42" s="40">
        <v>0</v>
      </c>
      <c r="AO42" s="40">
        <v>0</v>
      </c>
      <c r="AP42" s="40">
        <v>7.1544078386899995E-2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9.4689446751671866</v>
      </c>
      <c r="AW42" s="40">
        <v>0.29105047780620003</v>
      </c>
      <c r="AX42" s="40">
        <v>0</v>
      </c>
      <c r="AY42" s="40">
        <v>0</v>
      </c>
      <c r="AZ42" s="40">
        <v>4.9909371581918007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3.2536266095915045</v>
      </c>
      <c r="BG42" s="40">
        <v>0.109829255258</v>
      </c>
      <c r="BH42" s="40">
        <v>0.20105816941929999</v>
      </c>
      <c r="BI42" s="40">
        <v>0</v>
      </c>
      <c r="BJ42" s="40">
        <v>0.37947987790299997</v>
      </c>
      <c r="BK42" s="41">
        <f>SUM(C42:BJ42)</f>
        <v>33.17769192831269</v>
      </c>
      <c r="BM42" s="42"/>
      <c r="BO42" s="42"/>
    </row>
    <row r="43" spans="1:67">
      <c r="A43" s="17"/>
      <c r="B43" s="26" t="s">
        <v>90</v>
      </c>
      <c r="C43" s="36">
        <f t="shared" ref="C43:AH43" si="11">SUM(C39:C42)</f>
        <v>0</v>
      </c>
      <c r="D43" s="36">
        <f t="shared" si="11"/>
        <v>4.1581165392901003</v>
      </c>
      <c r="E43" s="36">
        <f t="shared" si="11"/>
        <v>9.9161703605805993</v>
      </c>
      <c r="F43" s="36">
        <f t="shared" si="11"/>
        <v>0</v>
      </c>
      <c r="G43" s="36">
        <f t="shared" si="11"/>
        <v>0</v>
      </c>
      <c r="H43" s="36">
        <f t="shared" si="11"/>
        <v>11.4902880721478</v>
      </c>
      <c r="I43" s="36">
        <f t="shared" si="11"/>
        <v>42.5640523826441</v>
      </c>
      <c r="J43" s="36">
        <f t="shared" si="11"/>
        <v>1.1200290399999</v>
      </c>
      <c r="K43" s="36">
        <f t="shared" si="11"/>
        <v>0</v>
      </c>
      <c r="L43" s="36">
        <f t="shared" si="11"/>
        <v>7.0978573171263006</v>
      </c>
      <c r="M43" s="36">
        <f t="shared" si="11"/>
        <v>0</v>
      </c>
      <c r="N43" s="36">
        <f t="shared" si="11"/>
        <v>0</v>
      </c>
      <c r="O43" s="36">
        <f t="shared" si="11"/>
        <v>0</v>
      </c>
      <c r="P43" s="36">
        <f t="shared" si="11"/>
        <v>0</v>
      </c>
      <c r="Q43" s="36">
        <f t="shared" si="11"/>
        <v>0</v>
      </c>
      <c r="R43" s="36">
        <f t="shared" si="11"/>
        <v>5.3654091869789982</v>
      </c>
      <c r="S43" s="36">
        <f t="shared" si="11"/>
        <v>8.4149832956447987</v>
      </c>
      <c r="T43" s="36">
        <f t="shared" si="11"/>
        <v>0</v>
      </c>
      <c r="U43" s="36">
        <f t="shared" si="11"/>
        <v>0</v>
      </c>
      <c r="V43" s="36">
        <f t="shared" si="11"/>
        <v>5.1758403407728997</v>
      </c>
      <c r="W43" s="36">
        <f t="shared" si="11"/>
        <v>0</v>
      </c>
      <c r="X43" s="36">
        <f t="shared" si="11"/>
        <v>0</v>
      </c>
      <c r="Y43" s="36">
        <f t="shared" si="11"/>
        <v>0</v>
      </c>
      <c r="Z43" s="36">
        <f t="shared" si="11"/>
        <v>0</v>
      </c>
      <c r="AA43" s="36">
        <f t="shared" si="11"/>
        <v>0</v>
      </c>
      <c r="AB43" s="36">
        <f t="shared" si="11"/>
        <v>105.44169344104003</v>
      </c>
      <c r="AC43" s="36">
        <f t="shared" si="11"/>
        <v>7.1957301170623005</v>
      </c>
      <c r="AD43" s="36">
        <f t="shared" si="11"/>
        <v>0</v>
      </c>
      <c r="AE43" s="36">
        <f t="shared" si="11"/>
        <v>0</v>
      </c>
      <c r="AF43" s="36">
        <f t="shared" si="11"/>
        <v>62.598182491605492</v>
      </c>
      <c r="AG43" s="36">
        <f t="shared" si="11"/>
        <v>0</v>
      </c>
      <c r="AH43" s="36">
        <f t="shared" si="11"/>
        <v>0</v>
      </c>
      <c r="AI43" s="36">
        <f t="shared" ref="AI43:BK43" si="12">SUM(AI39:AI42)</f>
        <v>0</v>
      </c>
      <c r="AJ43" s="36">
        <f t="shared" si="12"/>
        <v>0</v>
      </c>
      <c r="AK43" s="36">
        <f t="shared" si="12"/>
        <v>0</v>
      </c>
      <c r="AL43" s="36">
        <f t="shared" si="12"/>
        <v>136.21964114383195</v>
      </c>
      <c r="AM43" s="36">
        <f t="shared" si="12"/>
        <v>6.5226935978685008</v>
      </c>
      <c r="AN43" s="36">
        <f t="shared" si="12"/>
        <v>8.6687492258000001E-2</v>
      </c>
      <c r="AO43" s="36">
        <f t="shared" si="12"/>
        <v>0</v>
      </c>
      <c r="AP43" s="36">
        <f t="shared" si="12"/>
        <v>33.019403757960497</v>
      </c>
      <c r="AQ43" s="36">
        <f t="shared" si="12"/>
        <v>0</v>
      </c>
      <c r="AR43" s="36">
        <f t="shared" si="12"/>
        <v>0</v>
      </c>
      <c r="AS43" s="36">
        <f t="shared" si="12"/>
        <v>0</v>
      </c>
      <c r="AT43" s="36">
        <f t="shared" si="12"/>
        <v>0</v>
      </c>
      <c r="AU43" s="36">
        <f t="shared" si="12"/>
        <v>0</v>
      </c>
      <c r="AV43" s="36">
        <f t="shared" si="12"/>
        <v>256.04089884583027</v>
      </c>
      <c r="AW43" s="36">
        <f t="shared" si="12"/>
        <v>84.663242333023803</v>
      </c>
      <c r="AX43" s="36">
        <f t="shared" si="12"/>
        <v>0</v>
      </c>
      <c r="AY43" s="36">
        <f t="shared" si="12"/>
        <v>0</v>
      </c>
      <c r="AZ43" s="36">
        <f t="shared" si="12"/>
        <v>279.51019164828045</v>
      </c>
      <c r="BA43" s="36">
        <f t="shared" si="12"/>
        <v>0</v>
      </c>
      <c r="BB43" s="36">
        <f t="shared" si="12"/>
        <v>0</v>
      </c>
      <c r="BC43" s="36">
        <f t="shared" si="12"/>
        <v>0</v>
      </c>
      <c r="BD43" s="36">
        <f t="shared" si="12"/>
        <v>0</v>
      </c>
      <c r="BE43" s="36">
        <f t="shared" si="12"/>
        <v>0</v>
      </c>
      <c r="BF43" s="36">
        <f t="shared" si="12"/>
        <v>58.177484517986741</v>
      </c>
      <c r="BG43" s="36">
        <f t="shared" si="12"/>
        <v>3.2537728045145005</v>
      </c>
      <c r="BH43" s="36">
        <f t="shared" si="12"/>
        <v>1.0062044417739999</v>
      </c>
      <c r="BI43" s="36">
        <f t="shared" si="12"/>
        <v>0</v>
      </c>
      <c r="BJ43" s="36">
        <f t="shared" si="12"/>
        <v>27.3735120057977</v>
      </c>
      <c r="BK43" s="38">
        <f t="shared" si="12"/>
        <v>1156.4120851740197</v>
      </c>
    </row>
    <row r="44" spans="1:67">
      <c r="A44" s="17"/>
      <c r="B44" s="27" t="s">
        <v>88</v>
      </c>
      <c r="C44" s="36">
        <f t="shared" ref="C44:AH44" si="13">C37+C43</f>
        <v>0</v>
      </c>
      <c r="D44" s="36">
        <f t="shared" si="13"/>
        <v>4.7534169294191004</v>
      </c>
      <c r="E44" s="36">
        <f t="shared" si="13"/>
        <v>9.9161703605805993</v>
      </c>
      <c r="F44" s="36">
        <f t="shared" si="13"/>
        <v>0</v>
      </c>
      <c r="G44" s="36">
        <f t="shared" si="13"/>
        <v>0</v>
      </c>
      <c r="H44" s="36">
        <f t="shared" si="13"/>
        <v>17.504791386495498</v>
      </c>
      <c r="I44" s="36">
        <f t="shared" si="13"/>
        <v>42.5777182654505</v>
      </c>
      <c r="J44" s="36">
        <f t="shared" si="13"/>
        <v>1.1200290399999</v>
      </c>
      <c r="K44" s="36">
        <f t="shared" si="13"/>
        <v>0</v>
      </c>
      <c r="L44" s="36">
        <f t="shared" si="13"/>
        <v>7.6894092941902006</v>
      </c>
      <c r="M44" s="36">
        <f t="shared" si="13"/>
        <v>0</v>
      </c>
      <c r="N44" s="36">
        <f t="shared" si="13"/>
        <v>0</v>
      </c>
      <c r="O44" s="36">
        <f t="shared" si="13"/>
        <v>0</v>
      </c>
      <c r="P44" s="36">
        <f t="shared" si="13"/>
        <v>0</v>
      </c>
      <c r="Q44" s="36">
        <f t="shared" si="13"/>
        <v>0</v>
      </c>
      <c r="R44" s="36">
        <f t="shared" si="13"/>
        <v>9.9555348273866979</v>
      </c>
      <c r="S44" s="36">
        <f t="shared" si="13"/>
        <v>8.4149832956447987</v>
      </c>
      <c r="T44" s="36">
        <f t="shared" si="13"/>
        <v>0</v>
      </c>
      <c r="U44" s="36">
        <f t="shared" si="13"/>
        <v>0</v>
      </c>
      <c r="V44" s="36">
        <f t="shared" si="13"/>
        <v>5.4236038259011998</v>
      </c>
      <c r="W44" s="36">
        <f t="shared" si="13"/>
        <v>0</v>
      </c>
      <c r="X44" s="36">
        <f t="shared" si="13"/>
        <v>0</v>
      </c>
      <c r="Y44" s="36">
        <f t="shared" si="13"/>
        <v>0</v>
      </c>
      <c r="Z44" s="36">
        <f t="shared" si="13"/>
        <v>0</v>
      </c>
      <c r="AA44" s="36">
        <f t="shared" si="13"/>
        <v>0</v>
      </c>
      <c r="AB44" s="36">
        <f t="shared" si="13"/>
        <v>147.85189651866864</v>
      </c>
      <c r="AC44" s="36">
        <f t="shared" si="13"/>
        <v>8.2440108818360009</v>
      </c>
      <c r="AD44" s="36">
        <f t="shared" si="13"/>
        <v>0</v>
      </c>
      <c r="AE44" s="36">
        <f t="shared" si="13"/>
        <v>0</v>
      </c>
      <c r="AF44" s="36">
        <f t="shared" si="13"/>
        <v>81.542807959087298</v>
      </c>
      <c r="AG44" s="36">
        <f t="shared" si="13"/>
        <v>0</v>
      </c>
      <c r="AH44" s="36">
        <f t="shared" si="13"/>
        <v>0</v>
      </c>
      <c r="AI44" s="36">
        <f t="shared" ref="AI44:BJ44" si="14">AI37+AI43</f>
        <v>0</v>
      </c>
      <c r="AJ44" s="36">
        <f t="shared" si="14"/>
        <v>0</v>
      </c>
      <c r="AK44" s="36">
        <f t="shared" si="14"/>
        <v>0</v>
      </c>
      <c r="AL44" s="36">
        <f t="shared" si="14"/>
        <v>181.28596515341283</v>
      </c>
      <c r="AM44" s="36">
        <f t="shared" si="14"/>
        <v>6.8168393020618012</v>
      </c>
      <c r="AN44" s="36">
        <f t="shared" si="14"/>
        <v>8.6687492258000001E-2</v>
      </c>
      <c r="AO44" s="36">
        <f t="shared" si="14"/>
        <v>0</v>
      </c>
      <c r="AP44" s="36">
        <f t="shared" si="14"/>
        <v>38.717303452957594</v>
      </c>
      <c r="AQ44" s="36">
        <f t="shared" si="14"/>
        <v>0</v>
      </c>
      <c r="AR44" s="36">
        <f t="shared" si="14"/>
        <v>0</v>
      </c>
      <c r="AS44" s="36">
        <f t="shared" si="14"/>
        <v>0</v>
      </c>
      <c r="AT44" s="36">
        <f t="shared" si="14"/>
        <v>0</v>
      </c>
      <c r="AU44" s="36">
        <f t="shared" si="14"/>
        <v>0</v>
      </c>
      <c r="AV44" s="36">
        <f t="shared" si="14"/>
        <v>525.95401589074004</v>
      </c>
      <c r="AW44" s="36">
        <f t="shared" si="14"/>
        <v>96.277727963796011</v>
      </c>
      <c r="AX44" s="36">
        <f t="shared" si="14"/>
        <v>0</v>
      </c>
      <c r="AY44" s="36">
        <f t="shared" si="14"/>
        <v>0</v>
      </c>
      <c r="AZ44" s="36">
        <f t="shared" si="14"/>
        <v>367.65237489591141</v>
      </c>
      <c r="BA44" s="36">
        <f t="shared" si="14"/>
        <v>0</v>
      </c>
      <c r="BB44" s="36">
        <f t="shared" si="14"/>
        <v>0</v>
      </c>
      <c r="BC44" s="36">
        <f t="shared" si="14"/>
        <v>0</v>
      </c>
      <c r="BD44" s="36">
        <f t="shared" si="14"/>
        <v>0</v>
      </c>
      <c r="BE44" s="36">
        <f t="shared" si="14"/>
        <v>0</v>
      </c>
      <c r="BF44" s="36">
        <f t="shared" si="14"/>
        <v>114.91546399088554</v>
      </c>
      <c r="BG44" s="36">
        <f t="shared" si="14"/>
        <v>3.2679374483209003</v>
      </c>
      <c r="BH44" s="36">
        <f t="shared" si="14"/>
        <v>1.0062044417739999</v>
      </c>
      <c r="BI44" s="36">
        <f t="shared" si="14"/>
        <v>0</v>
      </c>
      <c r="BJ44" s="36">
        <f t="shared" si="14"/>
        <v>33.225745026794897</v>
      </c>
      <c r="BK44" s="38">
        <f>BK43+BK37</f>
        <v>1714.2006376435734</v>
      </c>
    </row>
    <row r="45" spans="1:67" ht="3" customHeight="1">
      <c r="A45" s="17"/>
      <c r="B45" s="25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5"/>
    </row>
    <row r="46" spans="1:67">
      <c r="A46" s="17" t="s">
        <v>18</v>
      </c>
      <c r="B46" s="24" t="s">
        <v>8</v>
      </c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5"/>
    </row>
    <row r="47" spans="1:67">
      <c r="A47" s="17" t="s">
        <v>80</v>
      </c>
      <c r="B47" s="25" t="s">
        <v>19</v>
      </c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5"/>
    </row>
    <row r="48" spans="1:67">
      <c r="A48" s="17"/>
      <c r="B48" s="34" t="s">
        <v>127</v>
      </c>
      <c r="C48" s="36">
        <v>0</v>
      </c>
      <c r="D48" s="36">
        <v>4.03774193548E-2</v>
      </c>
      <c r="E48" s="36">
        <v>0</v>
      </c>
      <c r="F48" s="36">
        <v>0</v>
      </c>
      <c r="G48" s="36">
        <v>0</v>
      </c>
      <c r="H48" s="36">
        <v>0.12164124383630003</v>
      </c>
      <c r="I48" s="36">
        <v>1.29207741934E-2</v>
      </c>
      <c r="J48" s="36">
        <v>0</v>
      </c>
      <c r="K48" s="36">
        <v>0</v>
      </c>
      <c r="L48" s="36">
        <v>3.95860219352E-2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0.12207416583439999</v>
      </c>
      <c r="S48" s="36">
        <v>1.6150967741900002E-2</v>
      </c>
      <c r="T48" s="36">
        <v>0</v>
      </c>
      <c r="U48" s="36">
        <v>0</v>
      </c>
      <c r="V48" s="36">
        <v>8.2822895870800009E-2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4.6401922200843968</v>
      </c>
      <c r="AC48" s="36">
        <v>0.92329666503159979</v>
      </c>
      <c r="AD48" s="36">
        <v>4.1906403870000004E-3</v>
      </c>
      <c r="AE48" s="36">
        <v>0</v>
      </c>
      <c r="AF48" s="36">
        <v>7.1724194760947002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7.0812470629116904</v>
      </c>
      <c r="AM48" s="36">
        <v>0.59468336128950028</v>
      </c>
      <c r="AN48" s="36">
        <v>0.30795958451580002</v>
      </c>
      <c r="AO48" s="36">
        <v>0</v>
      </c>
      <c r="AP48" s="36">
        <v>6.0576983258350001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2.6088103531288018</v>
      </c>
      <c r="AW48" s="36">
        <v>0.21161280232239998</v>
      </c>
      <c r="AX48" s="36">
        <v>6.4595612903000001E-3</v>
      </c>
      <c r="AY48" s="36">
        <v>0</v>
      </c>
      <c r="AZ48" s="36">
        <v>3.9849659723829953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1.2791118393626968</v>
      </c>
      <c r="BG48" s="36">
        <v>0.85266209032239992</v>
      </c>
      <c r="BH48" s="36">
        <v>8.0906005161200001E-2</v>
      </c>
      <c r="BI48" s="36">
        <v>0</v>
      </c>
      <c r="BJ48" s="36">
        <v>1.0875502876760001</v>
      </c>
      <c r="BK48" s="39">
        <f>SUM(C48:BJ48)</f>
        <v>37.329339736563277</v>
      </c>
    </row>
    <row r="49" spans="1:63">
      <c r="A49" s="17"/>
      <c r="B49" s="27" t="s">
        <v>87</v>
      </c>
      <c r="C49" s="36">
        <f>SUM(C48)</f>
        <v>0</v>
      </c>
      <c r="D49" s="36">
        <f t="shared" ref="D49:BJ49" si="15">SUM(D48)</f>
        <v>4.03774193548E-2</v>
      </c>
      <c r="E49" s="36">
        <f t="shared" si="15"/>
        <v>0</v>
      </c>
      <c r="F49" s="36">
        <f t="shared" si="15"/>
        <v>0</v>
      </c>
      <c r="G49" s="36">
        <f t="shared" si="15"/>
        <v>0</v>
      </c>
      <c r="H49" s="36">
        <f t="shared" si="15"/>
        <v>0.12164124383630003</v>
      </c>
      <c r="I49" s="36">
        <f t="shared" si="15"/>
        <v>1.29207741934E-2</v>
      </c>
      <c r="J49" s="36">
        <f t="shared" si="15"/>
        <v>0</v>
      </c>
      <c r="K49" s="36">
        <f t="shared" si="15"/>
        <v>0</v>
      </c>
      <c r="L49" s="36">
        <f t="shared" si="15"/>
        <v>3.95860219352E-2</v>
      </c>
      <c r="M49" s="36">
        <f t="shared" si="15"/>
        <v>0</v>
      </c>
      <c r="N49" s="36">
        <f t="shared" si="15"/>
        <v>0</v>
      </c>
      <c r="O49" s="36">
        <f t="shared" si="15"/>
        <v>0</v>
      </c>
      <c r="P49" s="36">
        <f t="shared" si="15"/>
        <v>0</v>
      </c>
      <c r="Q49" s="36">
        <f t="shared" si="15"/>
        <v>0</v>
      </c>
      <c r="R49" s="36">
        <f t="shared" si="15"/>
        <v>0.12207416583439999</v>
      </c>
      <c r="S49" s="36">
        <f t="shared" si="15"/>
        <v>1.6150967741900002E-2</v>
      </c>
      <c r="T49" s="36">
        <f t="shared" si="15"/>
        <v>0</v>
      </c>
      <c r="U49" s="36">
        <f t="shared" si="15"/>
        <v>0</v>
      </c>
      <c r="V49" s="36">
        <f t="shared" si="15"/>
        <v>8.2822895870800009E-2</v>
      </c>
      <c r="W49" s="36">
        <f t="shared" si="15"/>
        <v>0</v>
      </c>
      <c r="X49" s="36">
        <f t="shared" si="15"/>
        <v>0</v>
      </c>
      <c r="Y49" s="36">
        <f t="shared" si="15"/>
        <v>0</v>
      </c>
      <c r="Z49" s="36">
        <f t="shared" si="15"/>
        <v>0</v>
      </c>
      <c r="AA49" s="36">
        <f t="shared" si="15"/>
        <v>0</v>
      </c>
      <c r="AB49" s="36">
        <f t="shared" si="15"/>
        <v>4.6401922200843968</v>
      </c>
      <c r="AC49" s="36">
        <f t="shared" si="15"/>
        <v>0.92329666503159979</v>
      </c>
      <c r="AD49" s="36">
        <f t="shared" si="15"/>
        <v>4.1906403870000004E-3</v>
      </c>
      <c r="AE49" s="36">
        <f t="shared" si="15"/>
        <v>0</v>
      </c>
      <c r="AF49" s="36">
        <f t="shared" si="15"/>
        <v>7.1724194760947002</v>
      </c>
      <c r="AG49" s="36">
        <f t="shared" si="15"/>
        <v>0</v>
      </c>
      <c r="AH49" s="36">
        <f t="shared" si="15"/>
        <v>0</v>
      </c>
      <c r="AI49" s="36">
        <f t="shared" si="15"/>
        <v>0</v>
      </c>
      <c r="AJ49" s="36">
        <f t="shared" si="15"/>
        <v>0</v>
      </c>
      <c r="AK49" s="36">
        <f t="shared" si="15"/>
        <v>0</v>
      </c>
      <c r="AL49" s="36">
        <f t="shared" si="15"/>
        <v>7.0812470629116904</v>
      </c>
      <c r="AM49" s="36">
        <f t="shared" si="15"/>
        <v>0.59468336128950028</v>
      </c>
      <c r="AN49" s="36">
        <f t="shared" si="15"/>
        <v>0.30795958451580002</v>
      </c>
      <c r="AO49" s="36">
        <f t="shared" si="15"/>
        <v>0</v>
      </c>
      <c r="AP49" s="36">
        <f t="shared" si="15"/>
        <v>6.0576983258350001</v>
      </c>
      <c r="AQ49" s="36">
        <f t="shared" si="15"/>
        <v>0</v>
      </c>
      <c r="AR49" s="36">
        <f t="shared" si="15"/>
        <v>0</v>
      </c>
      <c r="AS49" s="36">
        <f t="shared" si="15"/>
        <v>0</v>
      </c>
      <c r="AT49" s="36">
        <f t="shared" si="15"/>
        <v>0</v>
      </c>
      <c r="AU49" s="36">
        <f t="shared" si="15"/>
        <v>0</v>
      </c>
      <c r="AV49" s="36">
        <f t="shared" si="15"/>
        <v>2.6088103531288018</v>
      </c>
      <c r="AW49" s="36">
        <f t="shared" si="15"/>
        <v>0.21161280232239998</v>
      </c>
      <c r="AX49" s="36">
        <f t="shared" si="15"/>
        <v>6.4595612903000001E-3</v>
      </c>
      <c r="AY49" s="36">
        <f t="shared" si="15"/>
        <v>0</v>
      </c>
      <c r="AZ49" s="36">
        <f t="shared" si="15"/>
        <v>3.9849659723829953</v>
      </c>
      <c r="BA49" s="36">
        <f t="shared" si="15"/>
        <v>0</v>
      </c>
      <c r="BB49" s="36">
        <f t="shared" si="15"/>
        <v>0</v>
      </c>
      <c r="BC49" s="36">
        <f t="shared" si="15"/>
        <v>0</v>
      </c>
      <c r="BD49" s="36">
        <f t="shared" si="15"/>
        <v>0</v>
      </c>
      <c r="BE49" s="36">
        <f t="shared" si="15"/>
        <v>0</v>
      </c>
      <c r="BF49" s="36">
        <f t="shared" si="15"/>
        <v>1.2791118393626968</v>
      </c>
      <c r="BG49" s="36">
        <f t="shared" si="15"/>
        <v>0.85266209032239992</v>
      </c>
      <c r="BH49" s="36">
        <f t="shared" si="15"/>
        <v>8.0906005161200001E-2</v>
      </c>
      <c r="BI49" s="36">
        <f t="shared" si="15"/>
        <v>0</v>
      </c>
      <c r="BJ49" s="36">
        <f t="shared" si="15"/>
        <v>1.0875502876760001</v>
      </c>
      <c r="BK49" s="39">
        <f>SUM(BK48)</f>
        <v>37.329339736563277</v>
      </c>
    </row>
    <row r="50" spans="1:63" ht="2.25" customHeight="1">
      <c r="A50" s="17"/>
      <c r="B50" s="25"/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5"/>
    </row>
    <row r="51" spans="1:63">
      <c r="A51" s="17" t="s">
        <v>4</v>
      </c>
      <c r="B51" s="24" t="s">
        <v>9</v>
      </c>
      <c r="C51" s="63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5"/>
    </row>
    <row r="52" spans="1:63">
      <c r="A52" s="17" t="s">
        <v>80</v>
      </c>
      <c r="B52" s="25" t="s">
        <v>20</v>
      </c>
      <c r="C52" s="63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5"/>
    </row>
    <row r="53" spans="1:63">
      <c r="A53" s="17"/>
      <c r="B53" s="34" t="s">
        <v>121</v>
      </c>
      <c r="C53" s="40">
        <v>0</v>
      </c>
      <c r="D53" s="40">
        <v>49.926299999999998</v>
      </c>
      <c r="E53" s="40">
        <v>0</v>
      </c>
      <c r="F53" s="40">
        <v>0</v>
      </c>
      <c r="G53" s="40">
        <v>0</v>
      </c>
      <c r="H53" s="40">
        <v>16.603300000000001</v>
      </c>
      <c r="I53" s="40">
        <v>0.71489999999999998</v>
      </c>
      <c r="J53" s="40">
        <v>0</v>
      </c>
      <c r="K53" s="40">
        <v>0</v>
      </c>
      <c r="L53" s="40">
        <v>7.3465999999999996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10.282500000000001</v>
      </c>
      <c r="S53" s="40">
        <v>0.20630000000000001</v>
      </c>
      <c r="T53" s="40">
        <v>0</v>
      </c>
      <c r="U53" s="40">
        <v>0</v>
      </c>
      <c r="V53" s="40">
        <v>2.1025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39">
        <f>SUM(C53:BJ53)</f>
        <v>87.182400000000001</v>
      </c>
    </row>
    <row r="54" spans="1:63">
      <c r="A54" s="17"/>
      <c r="B54" s="26" t="s">
        <v>89</v>
      </c>
      <c r="C54" s="36">
        <f>SUM(C53)</f>
        <v>0</v>
      </c>
      <c r="D54" s="36">
        <f t="shared" ref="D54:BJ54" si="16">SUM(D53)</f>
        <v>49.926299999999998</v>
      </c>
      <c r="E54" s="36">
        <f t="shared" si="16"/>
        <v>0</v>
      </c>
      <c r="F54" s="36">
        <f t="shared" si="16"/>
        <v>0</v>
      </c>
      <c r="G54" s="36">
        <f t="shared" si="16"/>
        <v>0</v>
      </c>
      <c r="H54" s="36">
        <f t="shared" si="16"/>
        <v>16.603300000000001</v>
      </c>
      <c r="I54" s="36">
        <f t="shared" si="16"/>
        <v>0.71489999999999998</v>
      </c>
      <c r="J54" s="36">
        <f t="shared" si="16"/>
        <v>0</v>
      </c>
      <c r="K54" s="36">
        <f t="shared" si="16"/>
        <v>0</v>
      </c>
      <c r="L54" s="36">
        <f t="shared" si="16"/>
        <v>7.3465999999999996</v>
      </c>
      <c r="M54" s="36">
        <f t="shared" si="16"/>
        <v>0</v>
      </c>
      <c r="N54" s="36">
        <f t="shared" si="16"/>
        <v>0</v>
      </c>
      <c r="O54" s="36">
        <f t="shared" si="16"/>
        <v>0</v>
      </c>
      <c r="P54" s="36">
        <f t="shared" si="16"/>
        <v>0</v>
      </c>
      <c r="Q54" s="36">
        <f t="shared" si="16"/>
        <v>0</v>
      </c>
      <c r="R54" s="36">
        <f t="shared" si="16"/>
        <v>10.282500000000001</v>
      </c>
      <c r="S54" s="36">
        <f t="shared" si="16"/>
        <v>0.20630000000000001</v>
      </c>
      <c r="T54" s="36">
        <f t="shared" si="16"/>
        <v>0</v>
      </c>
      <c r="U54" s="36">
        <f t="shared" si="16"/>
        <v>0</v>
      </c>
      <c r="V54" s="36">
        <f t="shared" si="16"/>
        <v>2.1025</v>
      </c>
      <c r="W54" s="36">
        <f t="shared" si="16"/>
        <v>0</v>
      </c>
      <c r="X54" s="36">
        <f t="shared" si="16"/>
        <v>0</v>
      </c>
      <c r="Y54" s="36">
        <f t="shared" si="16"/>
        <v>0</v>
      </c>
      <c r="Z54" s="36">
        <f t="shared" si="16"/>
        <v>0</v>
      </c>
      <c r="AA54" s="36">
        <f t="shared" si="16"/>
        <v>0</v>
      </c>
      <c r="AB54" s="36">
        <f t="shared" si="16"/>
        <v>0</v>
      </c>
      <c r="AC54" s="36">
        <f t="shared" si="16"/>
        <v>0</v>
      </c>
      <c r="AD54" s="36">
        <f t="shared" si="16"/>
        <v>0</v>
      </c>
      <c r="AE54" s="36">
        <f t="shared" si="16"/>
        <v>0</v>
      </c>
      <c r="AF54" s="36">
        <f t="shared" si="16"/>
        <v>0</v>
      </c>
      <c r="AG54" s="36">
        <f t="shared" si="16"/>
        <v>0</v>
      </c>
      <c r="AH54" s="36">
        <f t="shared" si="16"/>
        <v>0</v>
      </c>
      <c r="AI54" s="36">
        <f t="shared" si="16"/>
        <v>0</v>
      </c>
      <c r="AJ54" s="36">
        <f t="shared" si="16"/>
        <v>0</v>
      </c>
      <c r="AK54" s="36">
        <f t="shared" si="16"/>
        <v>0</v>
      </c>
      <c r="AL54" s="36">
        <f t="shared" si="16"/>
        <v>0</v>
      </c>
      <c r="AM54" s="36">
        <f t="shared" si="16"/>
        <v>0</v>
      </c>
      <c r="AN54" s="36">
        <f t="shared" si="16"/>
        <v>0</v>
      </c>
      <c r="AO54" s="36">
        <f t="shared" si="16"/>
        <v>0</v>
      </c>
      <c r="AP54" s="36">
        <f t="shared" si="16"/>
        <v>0</v>
      </c>
      <c r="AQ54" s="36">
        <f t="shared" si="16"/>
        <v>0</v>
      </c>
      <c r="AR54" s="36">
        <f t="shared" si="16"/>
        <v>0</v>
      </c>
      <c r="AS54" s="36">
        <f t="shared" si="16"/>
        <v>0</v>
      </c>
      <c r="AT54" s="36">
        <f t="shared" si="16"/>
        <v>0</v>
      </c>
      <c r="AU54" s="36">
        <f t="shared" si="16"/>
        <v>0</v>
      </c>
      <c r="AV54" s="36">
        <f t="shared" si="16"/>
        <v>0</v>
      </c>
      <c r="AW54" s="36">
        <f t="shared" si="16"/>
        <v>0</v>
      </c>
      <c r="AX54" s="36">
        <f t="shared" si="16"/>
        <v>0</v>
      </c>
      <c r="AY54" s="36">
        <f t="shared" si="16"/>
        <v>0</v>
      </c>
      <c r="AZ54" s="36">
        <f t="shared" si="16"/>
        <v>0</v>
      </c>
      <c r="BA54" s="36">
        <f t="shared" si="16"/>
        <v>0</v>
      </c>
      <c r="BB54" s="36">
        <f t="shared" si="16"/>
        <v>0</v>
      </c>
      <c r="BC54" s="36">
        <f t="shared" si="16"/>
        <v>0</v>
      </c>
      <c r="BD54" s="36">
        <f t="shared" si="16"/>
        <v>0</v>
      </c>
      <c r="BE54" s="36">
        <f t="shared" si="16"/>
        <v>0</v>
      </c>
      <c r="BF54" s="36">
        <f t="shared" si="16"/>
        <v>0</v>
      </c>
      <c r="BG54" s="36">
        <f t="shared" si="16"/>
        <v>0</v>
      </c>
      <c r="BH54" s="36">
        <f t="shared" si="16"/>
        <v>0</v>
      </c>
      <c r="BI54" s="36">
        <f t="shared" si="16"/>
        <v>0</v>
      </c>
      <c r="BJ54" s="36">
        <f t="shared" si="16"/>
        <v>0</v>
      </c>
      <c r="BK54" s="39">
        <f>SUM(BK53)</f>
        <v>87.182400000000001</v>
      </c>
    </row>
    <row r="55" spans="1:63">
      <c r="A55" s="17" t="s">
        <v>81</v>
      </c>
      <c r="B55" s="25" t="s">
        <v>21</v>
      </c>
      <c r="C55" s="63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5"/>
    </row>
    <row r="56" spans="1:63">
      <c r="A56" s="17"/>
      <c r="B56" s="26" t="s">
        <v>40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9">
        <f>SUM(C56:BJ56)</f>
        <v>0</v>
      </c>
    </row>
    <row r="57" spans="1:63">
      <c r="A57" s="17"/>
      <c r="B57" s="26" t="s">
        <v>90</v>
      </c>
      <c r="C57" s="36">
        <f t="shared" ref="C57:BJ57" si="17">SUM(C56)</f>
        <v>0</v>
      </c>
      <c r="D57" s="36">
        <f t="shared" si="17"/>
        <v>0</v>
      </c>
      <c r="E57" s="36">
        <f t="shared" si="17"/>
        <v>0</v>
      </c>
      <c r="F57" s="36">
        <f t="shared" si="17"/>
        <v>0</v>
      </c>
      <c r="G57" s="36">
        <f t="shared" si="17"/>
        <v>0</v>
      </c>
      <c r="H57" s="36">
        <f t="shared" si="17"/>
        <v>0</v>
      </c>
      <c r="I57" s="36">
        <f t="shared" si="17"/>
        <v>0</v>
      </c>
      <c r="J57" s="36">
        <f t="shared" si="17"/>
        <v>0</v>
      </c>
      <c r="K57" s="36">
        <f t="shared" si="17"/>
        <v>0</v>
      </c>
      <c r="L57" s="36">
        <f t="shared" si="17"/>
        <v>0</v>
      </c>
      <c r="M57" s="36">
        <f t="shared" si="17"/>
        <v>0</v>
      </c>
      <c r="N57" s="36">
        <f t="shared" si="17"/>
        <v>0</v>
      </c>
      <c r="O57" s="36">
        <f t="shared" si="17"/>
        <v>0</v>
      </c>
      <c r="P57" s="36">
        <f t="shared" si="17"/>
        <v>0</v>
      </c>
      <c r="Q57" s="36">
        <f t="shared" si="17"/>
        <v>0</v>
      </c>
      <c r="R57" s="36">
        <f t="shared" si="17"/>
        <v>0</v>
      </c>
      <c r="S57" s="36">
        <f t="shared" si="17"/>
        <v>0</v>
      </c>
      <c r="T57" s="36">
        <f t="shared" si="17"/>
        <v>0</v>
      </c>
      <c r="U57" s="36">
        <f t="shared" si="17"/>
        <v>0</v>
      </c>
      <c r="V57" s="36">
        <f t="shared" si="17"/>
        <v>0</v>
      </c>
      <c r="W57" s="36">
        <f t="shared" si="17"/>
        <v>0</v>
      </c>
      <c r="X57" s="36">
        <f t="shared" si="17"/>
        <v>0</v>
      </c>
      <c r="Y57" s="36">
        <f t="shared" si="17"/>
        <v>0</v>
      </c>
      <c r="Z57" s="36">
        <f t="shared" si="17"/>
        <v>0</v>
      </c>
      <c r="AA57" s="36">
        <f t="shared" si="17"/>
        <v>0</v>
      </c>
      <c r="AB57" s="36">
        <f t="shared" si="17"/>
        <v>0</v>
      </c>
      <c r="AC57" s="36">
        <f t="shared" si="17"/>
        <v>0</v>
      </c>
      <c r="AD57" s="36">
        <f t="shared" si="17"/>
        <v>0</v>
      </c>
      <c r="AE57" s="36">
        <f t="shared" si="17"/>
        <v>0</v>
      </c>
      <c r="AF57" s="36">
        <f t="shared" si="17"/>
        <v>0</v>
      </c>
      <c r="AG57" s="36">
        <f t="shared" si="17"/>
        <v>0</v>
      </c>
      <c r="AH57" s="36">
        <f t="shared" si="17"/>
        <v>0</v>
      </c>
      <c r="AI57" s="36">
        <f t="shared" si="17"/>
        <v>0</v>
      </c>
      <c r="AJ57" s="36">
        <f t="shared" si="17"/>
        <v>0</v>
      </c>
      <c r="AK57" s="36">
        <f t="shared" si="17"/>
        <v>0</v>
      </c>
      <c r="AL57" s="36">
        <f t="shared" si="17"/>
        <v>0</v>
      </c>
      <c r="AM57" s="36">
        <f t="shared" si="17"/>
        <v>0</v>
      </c>
      <c r="AN57" s="36">
        <f t="shared" si="17"/>
        <v>0</v>
      </c>
      <c r="AO57" s="36">
        <f t="shared" si="17"/>
        <v>0</v>
      </c>
      <c r="AP57" s="36">
        <f t="shared" si="17"/>
        <v>0</v>
      </c>
      <c r="AQ57" s="36">
        <f t="shared" si="17"/>
        <v>0</v>
      </c>
      <c r="AR57" s="36">
        <f t="shared" si="17"/>
        <v>0</v>
      </c>
      <c r="AS57" s="36">
        <f t="shared" si="17"/>
        <v>0</v>
      </c>
      <c r="AT57" s="36">
        <f t="shared" si="17"/>
        <v>0</v>
      </c>
      <c r="AU57" s="36">
        <f t="shared" si="17"/>
        <v>0</v>
      </c>
      <c r="AV57" s="36">
        <f t="shared" si="17"/>
        <v>0</v>
      </c>
      <c r="AW57" s="36">
        <f t="shared" si="17"/>
        <v>0</v>
      </c>
      <c r="AX57" s="36">
        <f t="shared" si="17"/>
        <v>0</v>
      </c>
      <c r="AY57" s="36">
        <f t="shared" si="17"/>
        <v>0</v>
      </c>
      <c r="AZ57" s="36">
        <f t="shared" si="17"/>
        <v>0</v>
      </c>
      <c r="BA57" s="36">
        <f t="shared" si="17"/>
        <v>0</v>
      </c>
      <c r="BB57" s="36">
        <f t="shared" si="17"/>
        <v>0</v>
      </c>
      <c r="BC57" s="36">
        <f t="shared" si="17"/>
        <v>0</v>
      </c>
      <c r="BD57" s="36">
        <f t="shared" si="17"/>
        <v>0</v>
      </c>
      <c r="BE57" s="36">
        <f t="shared" si="17"/>
        <v>0</v>
      </c>
      <c r="BF57" s="36">
        <f t="shared" si="17"/>
        <v>0</v>
      </c>
      <c r="BG57" s="36">
        <f t="shared" si="17"/>
        <v>0</v>
      </c>
      <c r="BH57" s="36">
        <f t="shared" si="17"/>
        <v>0</v>
      </c>
      <c r="BI57" s="36">
        <f t="shared" si="17"/>
        <v>0</v>
      </c>
      <c r="BJ57" s="36">
        <f t="shared" si="17"/>
        <v>0</v>
      </c>
      <c r="BK57" s="39">
        <f>SUM(BK56)</f>
        <v>0</v>
      </c>
    </row>
    <row r="58" spans="1:63">
      <c r="A58" s="17"/>
      <c r="B58" s="27" t="s">
        <v>88</v>
      </c>
      <c r="C58" s="38">
        <f>C57+C54</f>
        <v>0</v>
      </c>
      <c r="D58" s="38">
        <f t="shared" ref="D58:BJ58" si="18">D57+D54</f>
        <v>49.926299999999998</v>
      </c>
      <c r="E58" s="38">
        <f t="shared" si="18"/>
        <v>0</v>
      </c>
      <c r="F58" s="38">
        <f t="shared" si="18"/>
        <v>0</v>
      </c>
      <c r="G58" s="38">
        <f t="shared" si="18"/>
        <v>0</v>
      </c>
      <c r="H58" s="38">
        <f t="shared" si="18"/>
        <v>16.603300000000001</v>
      </c>
      <c r="I58" s="38">
        <f t="shared" si="18"/>
        <v>0.71489999999999998</v>
      </c>
      <c r="J58" s="38">
        <f t="shared" si="18"/>
        <v>0</v>
      </c>
      <c r="K58" s="38">
        <f t="shared" si="18"/>
        <v>0</v>
      </c>
      <c r="L58" s="38">
        <f t="shared" si="18"/>
        <v>7.3465999999999996</v>
      </c>
      <c r="M58" s="38">
        <f t="shared" si="18"/>
        <v>0</v>
      </c>
      <c r="N58" s="38">
        <f t="shared" si="18"/>
        <v>0</v>
      </c>
      <c r="O58" s="38">
        <f t="shared" si="18"/>
        <v>0</v>
      </c>
      <c r="P58" s="38">
        <f t="shared" si="18"/>
        <v>0</v>
      </c>
      <c r="Q58" s="38">
        <f t="shared" si="18"/>
        <v>0</v>
      </c>
      <c r="R58" s="38">
        <f t="shared" si="18"/>
        <v>10.282500000000001</v>
      </c>
      <c r="S58" s="38">
        <f t="shared" si="18"/>
        <v>0.20630000000000001</v>
      </c>
      <c r="T58" s="38">
        <f t="shared" si="18"/>
        <v>0</v>
      </c>
      <c r="U58" s="38">
        <f t="shared" si="18"/>
        <v>0</v>
      </c>
      <c r="V58" s="38">
        <f t="shared" si="18"/>
        <v>2.1025</v>
      </c>
      <c r="W58" s="38">
        <f t="shared" si="18"/>
        <v>0</v>
      </c>
      <c r="X58" s="38">
        <f t="shared" si="18"/>
        <v>0</v>
      </c>
      <c r="Y58" s="38">
        <f t="shared" si="18"/>
        <v>0</v>
      </c>
      <c r="Z58" s="38">
        <f t="shared" si="18"/>
        <v>0</v>
      </c>
      <c r="AA58" s="38">
        <f t="shared" si="18"/>
        <v>0</v>
      </c>
      <c r="AB58" s="38">
        <f t="shared" si="18"/>
        <v>0</v>
      </c>
      <c r="AC58" s="38">
        <f t="shared" si="18"/>
        <v>0</v>
      </c>
      <c r="AD58" s="38">
        <f t="shared" si="18"/>
        <v>0</v>
      </c>
      <c r="AE58" s="38">
        <f t="shared" si="18"/>
        <v>0</v>
      </c>
      <c r="AF58" s="38">
        <f t="shared" si="18"/>
        <v>0</v>
      </c>
      <c r="AG58" s="38">
        <f t="shared" si="18"/>
        <v>0</v>
      </c>
      <c r="AH58" s="38">
        <f t="shared" si="18"/>
        <v>0</v>
      </c>
      <c r="AI58" s="38">
        <f t="shared" si="18"/>
        <v>0</v>
      </c>
      <c r="AJ58" s="38">
        <f t="shared" si="18"/>
        <v>0</v>
      </c>
      <c r="AK58" s="38">
        <f t="shared" si="18"/>
        <v>0</v>
      </c>
      <c r="AL58" s="38">
        <f t="shared" si="18"/>
        <v>0</v>
      </c>
      <c r="AM58" s="38">
        <f t="shared" si="18"/>
        <v>0</v>
      </c>
      <c r="AN58" s="38">
        <f t="shared" si="18"/>
        <v>0</v>
      </c>
      <c r="AO58" s="38">
        <f t="shared" si="18"/>
        <v>0</v>
      </c>
      <c r="AP58" s="38">
        <f t="shared" si="18"/>
        <v>0</v>
      </c>
      <c r="AQ58" s="38">
        <f t="shared" si="18"/>
        <v>0</v>
      </c>
      <c r="AR58" s="38">
        <f t="shared" si="18"/>
        <v>0</v>
      </c>
      <c r="AS58" s="38">
        <f t="shared" si="18"/>
        <v>0</v>
      </c>
      <c r="AT58" s="38">
        <f t="shared" si="18"/>
        <v>0</v>
      </c>
      <c r="AU58" s="38">
        <f t="shared" si="18"/>
        <v>0</v>
      </c>
      <c r="AV58" s="38">
        <f t="shared" si="18"/>
        <v>0</v>
      </c>
      <c r="AW58" s="38">
        <f t="shared" si="18"/>
        <v>0</v>
      </c>
      <c r="AX58" s="38">
        <f t="shared" si="18"/>
        <v>0</v>
      </c>
      <c r="AY58" s="38">
        <f t="shared" si="18"/>
        <v>0</v>
      </c>
      <c r="AZ58" s="38">
        <f t="shared" si="18"/>
        <v>0</v>
      </c>
      <c r="BA58" s="38">
        <f t="shared" si="18"/>
        <v>0</v>
      </c>
      <c r="BB58" s="38">
        <f t="shared" si="18"/>
        <v>0</v>
      </c>
      <c r="BC58" s="38">
        <f t="shared" si="18"/>
        <v>0</v>
      </c>
      <c r="BD58" s="38">
        <f t="shared" si="18"/>
        <v>0</v>
      </c>
      <c r="BE58" s="38">
        <f t="shared" si="18"/>
        <v>0</v>
      </c>
      <c r="BF58" s="38">
        <f t="shared" si="18"/>
        <v>0</v>
      </c>
      <c r="BG58" s="38">
        <f t="shared" si="18"/>
        <v>0</v>
      </c>
      <c r="BH58" s="38">
        <f t="shared" si="18"/>
        <v>0</v>
      </c>
      <c r="BI58" s="38">
        <f t="shared" si="18"/>
        <v>0</v>
      </c>
      <c r="BJ58" s="38">
        <f t="shared" si="18"/>
        <v>0</v>
      </c>
      <c r="BK58" s="38">
        <f>BK57+BK54</f>
        <v>87.182400000000001</v>
      </c>
    </row>
    <row r="59" spans="1:63" ht="4.5" customHeight="1">
      <c r="A59" s="17"/>
      <c r="B59" s="25"/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5"/>
    </row>
    <row r="60" spans="1:63">
      <c r="A60" s="17" t="s">
        <v>22</v>
      </c>
      <c r="B60" s="24" t="s">
        <v>23</v>
      </c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</row>
    <row r="61" spans="1:63">
      <c r="A61" s="17" t="s">
        <v>80</v>
      </c>
      <c r="B61" s="25" t="s">
        <v>24</v>
      </c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5"/>
    </row>
    <row r="62" spans="1:63">
      <c r="A62" s="17"/>
      <c r="B62" s="26" t="s">
        <v>40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9">
        <f>SUM(C62:BJ62)</f>
        <v>0</v>
      </c>
    </row>
    <row r="63" spans="1:63">
      <c r="A63" s="17"/>
      <c r="B63" s="27" t="s">
        <v>87</v>
      </c>
      <c r="C63" s="36">
        <f t="shared" ref="C63:BJ63" si="19">SUM(C62)</f>
        <v>0</v>
      </c>
      <c r="D63" s="36">
        <f t="shared" si="19"/>
        <v>0</v>
      </c>
      <c r="E63" s="36">
        <f t="shared" si="19"/>
        <v>0</v>
      </c>
      <c r="F63" s="36">
        <f t="shared" si="19"/>
        <v>0</v>
      </c>
      <c r="G63" s="36">
        <f t="shared" si="19"/>
        <v>0</v>
      </c>
      <c r="H63" s="36">
        <f t="shared" si="19"/>
        <v>0</v>
      </c>
      <c r="I63" s="36">
        <f t="shared" si="19"/>
        <v>0</v>
      </c>
      <c r="J63" s="36">
        <f t="shared" si="19"/>
        <v>0</v>
      </c>
      <c r="K63" s="36">
        <f t="shared" si="19"/>
        <v>0</v>
      </c>
      <c r="L63" s="36">
        <f t="shared" si="19"/>
        <v>0</v>
      </c>
      <c r="M63" s="36">
        <f t="shared" si="19"/>
        <v>0</v>
      </c>
      <c r="N63" s="36">
        <f t="shared" si="19"/>
        <v>0</v>
      </c>
      <c r="O63" s="36">
        <f t="shared" si="19"/>
        <v>0</v>
      </c>
      <c r="P63" s="36">
        <f t="shared" si="19"/>
        <v>0</v>
      </c>
      <c r="Q63" s="36">
        <f t="shared" si="19"/>
        <v>0</v>
      </c>
      <c r="R63" s="36">
        <f t="shared" si="19"/>
        <v>0</v>
      </c>
      <c r="S63" s="36">
        <f t="shared" si="19"/>
        <v>0</v>
      </c>
      <c r="T63" s="36">
        <f t="shared" si="19"/>
        <v>0</v>
      </c>
      <c r="U63" s="36">
        <f t="shared" si="19"/>
        <v>0</v>
      </c>
      <c r="V63" s="36">
        <f t="shared" si="19"/>
        <v>0</v>
      </c>
      <c r="W63" s="36">
        <f t="shared" si="19"/>
        <v>0</v>
      </c>
      <c r="X63" s="36">
        <f t="shared" si="19"/>
        <v>0</v>
      </c>
      <c r="Y63" s="36">
        <f t="shared" si="19"/>
        <v>0</v>
      </c>
      <c r="Z63" s="36">
        <f t="shared" si="19"/>
        <v>0</v>
      </c>
      <c r="AA63" s="36">
        <f t="shared" si="19"/>
        <v>0</v>
      </c>
      <c r="AB63" s="36">
        <f t="shared" si="19"/>
        <v>0</v>
      </c>
      <c r="AC63" s="36">
        <f t="shared" si="19"/>
        <v>0</v>
      </c>
      <c r="AD63" s="36">
        <f t="shared" si="19"/>
        <v>0</v>
      </c>
      <c r="AE63" s="36">
        <f t="shared" si="19"/>
        <v>0</v>
      </c>
      <c r="AF63" s="36">
        <f t="shared" si="19"/>
        <v>0</v>
      </c>
      <c r="AG63" s="36">
        <f t="shared" si="19"/>
        <v>0</v>
      </c>
      <c r="AH63" s="36">
        <f t="shared" si="19"/>
        <v>0</v>
      </c>
      <c r="AI63" s="36">
        <f t="shared" si="19"/>
        <v>0</v>
      </c>
      <c r="AJ63" s="36">
        <f t="shared" si="19"/>
        <v>0</v>
      </c>
      <c r="AK63" s="36">
        <f t="shared" si="19"/>
        <v>0</v>
      </c>
      <c r="AL63" s="36">
        <f t="shared" si="19"/>
        <v>0</v>
      </c>
      <c r="AM63" s="36">
        <f t="shared" si="19"/>
        <v>0</v>
      </c>
      <c r="AN63" s="36">
        <f t="shared" si="19"/>
        <v>0</v>
      </c>
      <c r="AO63" s="36">
        <f t="shared" si="19"/>
        <v>0</v>
      </c>
      <c r="AP63" s="36">
        <f t="shared" si="19"/>
        <v>0</v>
      </c>
      <c r="AQ63" s="36">
        <f t="shared" si="19"/>
        <v>0</v>
      </c>
      <c r="AR63" s="36">
        <f t="shared" si="19"/>
        <v>0</v>
      </c>
      <c r="AS63" s="36">
        <f t="shared" si="19"/>
        <v>0</v>
      </c>
      <c r="AT63" s="36">
        <f t="shared" si="19"/>
        <v>0</v>
      </c>
      <c r="AU63" s="36">
        <f t="shared" si="19"/>
        <v>0</v>
      </c>
      <c r="AV63" s="36">
        <f t="shared" si="19"/>
        <v>0</v>
      </c>
      <c r="AW63" s="36">
        <f t="shared" si="19"/>
        <v>0</v>
      </c>
      <c r="AX63" s="36">
        <f t="shared" si="19"/>
        <v>0</v>
      </c>
      <c r="AY63" s="36">
        <f t="shared" si="19"/>
        <v>0</v>
      </c>
      <c r="AZ63" s="36">
        <f t="shared" si="19"/>
        <v>0</v>
      </c>
      <c r="BA63" s="36">
        <f t="shared" si="19"/>
        <v>0</v>
      </c>
      <c r="BB63" s="36">
        <f t="shared" si="19"/>
        <v>0</v>
      </c>
      <c r="BC63" s="36">
        <f t="shared" si="19"/>
        <v>0</v>
      </c>
      <c r="BD63" s="36">
        <f t="shared" si="19"/>
        <v>0</v>
      </c>
      <c r="BE63" s="36">
        <f t="shared" si="19"/>
        <v>0</v>
      </c>
      <c r="BF63" s="36">
        <f t="shared" si="19"/>
        <v>0</v>
      </c>
      <c r="BG63" s="36">
        <f t="shared" si="19"/>
        <v>0</v>
      </c>
      <c r="BH63" s="36">
        <f t="shared" si="19"/>
        <v>0</v>
      </c>
      <c r="BI63" s="36">
        <f t="shared" si="19"/>
        <v>0</v>
      </c>
      <c r="BJ63" s="36">
        <f t="shared" si="19"/>
        <v>0</v>
      </c>
      <c r="BK63" s="39">
        <f>SUM(BK62)</f>
        <v>0</v>
      </c>
    </row>
    <row r="64" spans="1:63" ht="4.5" customHeight="1">
      <c r="A64" s="17"/>
      <c r="B64" s="29"/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5"/>
    </row>
    <row r="65" spans="1:63">
      <c r="A65" s="17"/>
      <c r="B65" s="30" t="s">
        <v>103</v>
      </c>
      <c r="C65" s="44">
        <f t="shared" ref="C65:AH65" si="20">C32+C44+C49+C58+C63</f>
        <v>0</v>
      </c>
      <c r="D65" s="44">
        <f t="shared" si="20"/>
        <v>168.36425136341859</v>
      </c>
      <c r="E65" s="44">
        <f t="shared" si="20"/>
        <v>859.0096900718703</v>
      </c>
      <c r="F65" s="44">
        <f t="shared" si="20"/>
        <v>0</v>
      </c>
      <c r="G65" s="44">
        <f t="shared" si="20"/>
        <v>0</v>
      </c>
      <c r="H65" s="44">
        <f t="shared" si="20"/>
        <v>40.154182714387503</v>
      </c>
      <c r="I65" s="44">
        <f t="shared" si="20"/>
        <v>1582.7185433239495</v>
      </c>
      <c r="J65" s="44">
        <f t="shared" si="20"/>
        <v>535.63504656180396</v>
      </c>
      <c r="K65" s="44">
        <f t="shared" si="20"/>
        <v>0</v>
      </c>
      <c r="L65" s="44">
        <f t="shared" si="20"/>
        <v>56.917633689637</v>
      </c>
      <c r="M65" s="44">
        <f t="shared" si="20"/>
        <v>0</v>
      </c>
      <c r="N65" s="44">
        <f t="shared" si="20"/>
        <v>0</v>
      </c>
      <c r="O65" s="44">
        <f t="shared" si="20"/>
        <v>0</v>
      </c>
      <c r="P65" s="44">
        <f t="shared" si="20"/>
        <v>0</v>
      </c>
      <c r="Q65" s="44">
        <f t="shared" si="20"/>
        <v>0</v>
      </c>
      <c r="R65" s="44">
        <f t="shared" si="20"/>
        <v>24.2154117124376</v>
      </c>
      <c r="S65" s="44">
        <f t="shared" si="20"/>
        <v>149.65777730367549</v>
      </c>
      <c r="T65" s="44">
        <f t="shared" si="20"/>
        <v>372.81549612174069</v>
      </c>
      <c r="U65" s="44">
        <f t="shared" si="20"/>
        <v>0</v>
      </c>
      <c r="V65" s="44">
        <f t="shared" si="20"/>
        <v>20.745115253607501</v>
      </c>
      <c r="W65" s="44">
        <f t="shared" si="20"/>
        <v>0</v>
      </c>
      <c r="X65" s="44">
        <f t="shared" si="20"/>
        <v>0.6454186491935</v>
      </c>
      <c r="Y65" s="44">
        <f t="shared" si="20"/>
        <v>0</v>
      </c>
      <c r="Z65" s="44">
        <f t="shared" si="20"/>
        <v>0</v>
      </c>
      <c r="AA65" s="44">
        <f t="shared" si="20"/>
        <v>0</v>
      </c>
      <c r="AB65" s="44">
        <f t="shared" si="20"/>
        <v>167.82160486889873</v>
      </c>
      <c r="AC65" s="44">
        <f t="shared" si="20"/>
        <v>153.51501639828896</v>
      </c>
      <c r="AD65" s="44">
        <f t="shared" si="20"/>
        <v>34.020094101225105</v>
      </c>
      <c r="AE65" s="44">
        <f t="shared" si="20"/>
        <v>0</v>
      </c>
      <c r="AF65" s="44">
        <f t="shared" si="20"/>
        <v>269.96697996526831</v>
      </c>
      <c r="AG65" s="44">
        <f t="shared" si="20"/>
        <v>0</v>
      </c>
      <c r="AH65" s="44">
        <f t="shared" si="20"/>
        <v>0</v>
      </c>
      <c r="AI65" s="44">
        <f t="shared" ref="AI65:BK65" si="21">AI32+AI44+AI49+AI58+AI63</f>
        <v>0</v>
      </c>
      <c r="AJ65" s="44">
        <f t="shared" si="21"/>
        <v>0</v>
      </c>
      <c r="AK65" s="44">
        <f t="shared" si="21"/>
        <v>0</v>
      </c>
      <c r="AL65" s="44">
        <f t="shared" si="21"/>
        <v>215.29667640855322</v>
      </c>
      <c r="AM65" s="44">
        <f t="shared" si="21"/>
        <v>146.42458343770218</v>
      </c>
      <c r="AN65" s="44">
        <f t="shared" si="21"/>
        <v>524.68836522106187</v>
      </c>
      <c r="AO65" s="44">
        <f t="shared" si="21"/>
        <v>0</v>
      </c>
      <c r="AP65" s="44">
        <f t="shared" si="21"/>
        <v>131.62759812965078</v>
      </c>
      <c r="AQ65" s="44">
        <f t="shared" si="21"/>
        <v>0</v>
      </c>
      <c r="AR65" s="44">
        <f t="shared" si="21"/>
        <v>0</v>
      </c>
      <c r="AS65" s="44">
        <f t="shared" si="21"/>
        <v>0</v>
      </c>
      <c r="AT65" s="44">
        <f t="shared" si="21"/>
        <v>0</v>
      </c>
      <c r="AU65" s="44">
        <f t="shared" si="21"/>
        <v>0</v>
      </c>
      <c r="AV65" s="44">
        <f t="shared" si="21"/>
        <v>575.43360528039807</v>
      </c>
      <c r="AW65" s="44">
        <f t="shared" si="21"/>
        <v>430.41844033881398</v>
      </c>
      <c r="AX65" s="44">
        <f t="shared" si="21"/>
        <v>207.24922626445121</v>
      </c>
      <c r="AY65" s="44">
        <f t="shared" si="21"/>
        <v>0</v>
      </c>
      <c r="AZ65" s="44">
        <f t="shared" si="21"/>
        <v>656.4814745931626</v>
      </c>
      <c r="BA65" s="44">
        <f t="shared" si="21"/>
        <v>0</v>
      </c>
      <c r="BB65" s="44">
        <f t="shared" si="21"/>
        <v>0</v>
      </c>
      <c r="BC65" s="44">
        <f t="shared" si="21"/>
        <v>0</v>
      </c>
      <c r="BD65" s="44">
        <f t="shared" si="21"/>
        <v>0</v>
      </c>
      <c r="BE65" s="44">
        <f t="shared" si="21"/>
        <v>0</v>
      </c>
      <c r="BF65" s="44">
        <f t="shared" si="21"/>
        <v>129.12222849781892</v>
      </c>
      <c r="BG65" s="44">
        <f t="shared" si="21"/>
        <v>121.409832628383</v>
      </c>
      <c r="BH65" s="44">
        <f t="shared" si="21"/>
        <v>44.839403028579802</v>
      </c>
      <c r="BI65" s="44">
        <f t="shared" si="21"/>
        <v>0</v>
      </c>
      <c r="BJ65" s="44">
        <f t="shared" si="21"/>
        <v>58.930331435462698</v>
      </c>
      <c r="BK65" s="44">
        <f t="shared" si="21"/>
        <v>7678.1240273634412</v>
      </c>
    </row>
    <row r="66" spans="1:63" ht="4.5" customHeight="1">
      <c r="A66" s="17"/>
      <c r="B66" s="30"/>
      <c r="C66" s="77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78"/>
    </row>
    <row r="67" spans="1:63" ht="14.25" customHeight="1">
      <c r="A67" s="17" t="s">
        <v>5</v>
      </c>
      <c r="B67" s="31" t="s">
        <v>26</v>
      </c>
      <c r="C67" s="77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78"/>
    </row>
    <row r="68" spans="1:63">
      <c r="A68" s="17"/>
      <c r="B68" s="34" t="s">
        <v>122</v>
      </c>
      <c r="C68" s="40">
        <v>0</v>
      </c>
      <c r="D68" s="40">
        <v>0.55035523487089999</v>
      </c>
      <c r="E68" s="40">
        <v>0</v>
      </c>
      <c r="F68" s="40">
        <v>0</v>
      </c>
      <c r="G68" s="40">
        <v>0</v>
      </c>
      <c r="H68" s="40">
        <v>0.27555786664400006</v>
      </c>
      <c r="I68" s="40">
        <v>0</v>
      </c>
      <c r="J68" s="40">
        <v>0</v>
      </c>
      <c r="K68" s="40">
        <v>0</v>
      </c>
      <c r="L68" s="40">
        <v>0.23318046345150001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0.21297489073909995</v>
      </c>
      <c r="S68" s="40">
        <v>0</v>
      </c>
      <c r="T68" s="40">
        <v>0</v>
      </c>
      <c r="U68" s="40">
        <v>0</v>
      </c>
      <c r="V68" s="40">
        <v>4.2659890643999996E-3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16.962966290925312</v>
      </c>
      <c r="AC68" s="40">
        <v>7.36007444515E-2</v>
      </c>
      <c r="AD68" s="40">
        <v>0</v>
      </c>
      <c r="AE68" s="40">
        <v>0</v>
      </c>
      <c r="AF68" s="40">
        <v>1.9402804994510998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19.095096253528599</v>
      </c>
      <c r="AM68" s="40">
        <v>0.168936978677</v>
      </c>
      <c r="AN68" s="40">
        <v>0</v>
      </c>
      <c r="AO68" s="40">
        <v>0</v>
      </c>
      <c r="AP68" s="40">
        <v>0.97303800757979997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5.0174213357850919</v>
      </c>
      <c r="AW68" s="40">
        <v>4.1334138967700003E-2</v>
      </c>
      <c r="AX68" s="40">
        <v>0</v>
      </c>
      <c r="AY68" s="40">
        <v>0</v>
      </c>
      <c r="AZ68" s="40">
        <v>0.96458484487030005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2.9880695320720014</v>
      </c>
      <c r="BG68" s="40">
        <v>0</v>
      </c>
      <c r="BH68" s="40">
        <v>0</v>
      </c>
      <c r="BI68" s="40">
        <v>0</v>
      </c>
      <c r="BJ68" s="40">
        <v>8.6969272612899995E-2</v>
      </c>
      <c r="BK68" s="39">
        <f>SUM(C68:BJ68)</f>
        <v>49.588632343691209</v>
      </c>
    </row>
    <row r="69" spans="1:63" ht="13.8" thickBot="1">
      <c r="A69" s="32"/>
      <c r="B69" s="27" t="s">
        <v>87</v>
      </c>
      <c r="C69" s="36">
        <f t="shared" ref="C69:BJ69" si="22">SUM(C68)</f>
        <v>0</v>
      </c>
      <c r="D69" s="36">
        <f t="shared" si="22"/>
        <v>0.55035523487089999</v>
      </c>
      <c r="E69" s="36">
        <f t="shared" si="22"/>
        <v>0</v>
      </c>
      <c r="F69" s="36">
        <f t="shared" si="22"/>
        <v>0</v>
      </c>
      <c r="G69" s="36">
        <f t="shared" si="22"/>
        <v>0</v>
      </c>
      <c r="H69" s="36">
        <f t="shared" si="22"/>
        <v>0.27555786664400006</v>
      </c>
      <c r="I69" s="36">
        <f t="shared" si="22"/>
        <v>0</v>
      </c>
      <c r="J69" s="36">
        <f t="shared" si="22"/>
        <v>0</v>
      </c>
      <c r="K69" s="36">
        <f t="shared" si="22"/>
        <v>0</v>
      </c>
      <c r="L69" s="36">
        <f t="shared" si="22"/>
        <v>0.23318046345150001</v>
      </c>
      <c r="M69" s="36">
        <f t="shared" si="22"/>
        <v>0</v>
      </c>
      <c r="N69" s="36">
        <f t="shared" si="22"/>
        <v>0</v>
      </c>
      <c r="O69" s="36">
        <f t="shared" si="22"/>
        <v>0</v>
      </c>
      <c r="P69" s="36">
        <f t="shared" si="22"/>
        <v>0</v>
      </c>
      <c r="Q69" s="36">
        <f t="shared" si="22"/>
        <v>0</v>
      </c>
      <c r="R69" s="36">
        <f t="shared" si="22"/>
        <v>0.21297489073909995</v>
      </c>
      <c r="S69" s="36">
        <f t="shared" si="22"/>
        <v>0</v>
      </c>
      <c r="T69" s="36">
        <f t="shared" si="22"/>
        <v>0</v>
      </c>
      <c r="U69" s="36">
        <f t="shared" si="22"/>
        <v>0</v>
      </c>
      <c r="V69" s="36">
        <f t="shared" si="22"/>
        <v>4.2659890643999996E-3</v>
      </c>
      <c r="W69" s="36">
        <f t="shared" si="22"/>
        <v>0</v>
      </c>
      <c r="X69" s="36">
        <f t="shared" si="22"/>
        <v>0</v>
      </c>
      <c r="Y69" s="36">
        <f t="shared" si="22"/>
        <v>0</v>
      </c>
      <c r="Z69" s="36">
        <f t="shared" si="22"/>
        <v>0</v>
      </c>
      <c r="AA69" s="36">
        <f t="shared" si="22"/>
        <v>0</v>
      </c>
      <c r="AB69" s="36">
        <f t="shared" si="22"/>
        <v>16.962966290925312</v>
      </c>
      <c r="AC69" s="36">
        <f t="shared" si="22"/>
        <v>7.36007444515E-2</v>
      </c>
      <c r="AD69" s="36">
        <f t="shared" si="22"/>
        <v>0</v>
      </c>
      <c r="AE69" s="36">
        <f t="shared" si="22"/>
        <v>0</v>
      </c>
      <c r="AF69" s="36">
        <f t="shared" si="22"/>
        <v>1.9402804994510998</v>
      </c>
      <c r="AG69" s="36">
        <f t="shared" si="22"/>
        <v>0</v>
      </c>
      <c r="AH69" s="36">
        <f t="shared" si="22"/>
        <v>0</v>
      </c>
      <c r="AI69" s="36">
        <f t="shared" si="22"/>
        <v>0</v>
      </c>
      <c r="AJ69" s="36">
        <f t="shared" si="22"/>
        <v>0</v>
      </c>
      <c r="AK69" s="36">
        <f t="shared" si="22"/>
        <v>0</v>
      </c>
      <c r="AL69" s="36">
        <f t="shared" si="22"/>
        <v>19.095096253528599</v>
      </c>
      <c r="AM69" s="36">
        <f t="shared" si="22"/>
        <v>0.168936978677</v>
      </c>
      <c r="AN69" s="36">
        <f t="shared" si="22"/>
        <v>0</v>
      </c>
      <c r="AO69" s="36">
        <f t="shared" si="22"/>
        <v>0</v>
      </c>
      <c r="AP69" s="36">
        <f t="shared" si="22"/>
        <v>0.97303800757979997</v>
      </c>
      <c r="AQ69" s="36">
        <f t="shared" si="22"/>
        <v>0</v>
      </c>
      <c r="AR69" s="36">
        <f t="shared" si="22"/>
        <v>0</v>
      </c>
      <c r="AS69" s="36">
        <f t="shared" si="22"/>
        <v>0</v>
      </c>
      <c r="AT69" s="36">
        <f t="shared" si="22"/>
        <v>0</v>
      </c>
      <c r="AU69" s="36">
        <f t="shared" si="22"/>
        <v>0</v>
      </c>
      <c r="AV69" s="36">
        <f t="shared" si="22"/>
        <v>5.0174213357850919</v>
      </c>
      <c r="AW69" s="36">
        <f t="shared" si="22"/>
        <v>4.1334138967700003E-2</v>
      </c>
      <c r="AX69" s="36">
        <f t="shared" si="22"/>
        <v>0</v>
      </c>
      <c r="AY69" s="36">
        <f t="shared" si="22"/>
        <v>0</v>
      </c>
      <c r="AZ69" s="36">
        <f t="shared" si="22"/>
        <v>0.96458484487030005</v>
      </c>
      <c r="BA69" s="36">
        <f t="shared" si="22"/>
        <v>0</v>
      </c>
      <c r="BB69" s="36">
        <f t="shared" si="22"/>
        <v>0</v>
      </c>
      <c r="BC69" s="36">
        <f t="shared" si="22"/>
        <v>0</v>
      </c>
      <c r="BD69" s="36">
        <f t="shared" si="22"/>
        <v>0</v>
      </c>
      <c r="BE69" s="36">
        <f t="shared" si="22"/>
        <v>0</v>
      </c>
      <c r="BF69" s="36">
        <f t="shared" si="22"/>
        <v>2.9880695320720014</v>
      </c>
      <c r="BG69" s="36">
        <f t="shared" si="22"/>
        <v>0</v>
      </c>
      <c r="BH69" s="36">
        <f t="shared" si="22"/>
        <v>0</v>
      </c>
      <c r="BI69" s="36">
        <f t="shared" si="22"/>
        <v>0</v>
      </c>
      <c r="BJ69" s="36">
        <f t="shared" si="22"/>
        <v>8.6969272612899995E-2</v>
      </c>
      <c r="BK69" s="39">
        <f>SUM(BK68)</f>
        <v>49.588632343691209</v>
      </c>
    </row>
    <row r="70" spans="1:63" ht="6" customHeight="1">
      <c r="A70" s="5"/>
      <c r="B70" s="23"/>
    </row>
    <row r="71" spans="1:63">
      <c r="A71" s="5"/>
      <c r="B71" s="5" t="s">
        <v>29</v>
      </c>
      <c r="L71" s="18" t="s">
        <v>41</v>
      </c>
    </row>
    <row r="72" spans="1:63">
      <c r="A72" s="5"/>
      <c r="B72" s="5" t="s">
        <v>30</v>
      </c>
      <c r="L72" s="5" t="s">
        <v>33</v>
      </c>
    </row>
    <row r="73" spans="1:63">
      <c r="L73" s="5" t="s">
        <v>34</v>
      </c>
    </row>
    <row r="74" spans="1:63">
      <c r="B74" s="5" t="s">
        <v>36</v>
      </c>
      <c r="L74" s="5" t="s">
        <v>102</v>
      </c>
    </row>
    <row r="75" spans="1:63">
      <c r="B75" s="5" t="s">
        <v>37</v>
      </c>
      <c r="L75" s="5" t="s">
        <v>104</v>
      </c>
    </row>
    <row r="76" spans="1:63">
      <c r="B76" s="5"/>
      <c r="L76" s="5" t="s">
        <v>35</v>
      </c>
    </row>
    <row r="84" spans="2:2">
      <c r="B84" s="5"/>
    </row>
  </sheetData>
  <mergeCells count="49">
    <mergeCell ref="A1:A5"/>
    <mergeCell ref="C67:BK67"/>
    <mergeCell ref="C51:BK51"/>
    <mergeCell ref="C52:BK52"/>
    <mergeCell ref="C55:BK55"/>
    <mergeCell ref="C59:BK59"/>
    <mergeCell ref="C60:BK60"/>
    <mergeCell ref="C61:BK61"/>
    <mergeCell ref="C64:BK64"/>
    <mergeCell ref="C66:BK66"/>
    <mergeCell ref="C50:BK50"/>
    <mergeCell ref="C10:BK10"/>
    <mergeCell ref="C13:BK13"/>
    <mergeCell ref="C19:BK19"/>
    <mergeCell ref="C22:BK22"/>
    <mergeCell ref="C25:BK25"/>
    <mergeCell ref="C47:BK47"/>
    <mergeCell ref="C46:BK46"/>
    <mergeCell ref="C45:BK45"/>
    <mergeCell ref="C38:BK38"/>
    <mergeCell ref="C35:BK35"/>
    <mergeCell ref="C34:BK34"/>
    <mergeCell ref="C33:BK33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5"/>
  <sheetViews>
    <sheetView topLeftCell="B1" workbookViewId="0">
      <selection activeCell="B2" sqref="B2:L2"/>
    </sheetView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5.5546875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9.33203125" bestFit="1" customWidth="1"/>
    <col min="12" max="12" width="19.88671875" bestFit="1" customWidth="1"/>
  </cols>
  <sheetData>
    <row r="2" spans="2:12">
      <c r="B2" s="79" t="s">
        <v>126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>
      <c r="B3" s="79" t="s">
        <v>123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1.6384546870800001E-2</v>
      </c>
      <c r="G5" s="35">
        <v>4.9900110965999996E-3</v>
      </c>
      <c r="H5" s="35">
        <v>0</v>
      </c>
      <c r="I5" s="35">
        <v>0</v>
      </c>
      <c r="J5" s="35">
        <v>0</v>
      </c>
      <c r="K5" s="35">
        <f>SUM(D5:J5)</f>
        <v>2.1374557967400003E-2</v>
      </c>
      <c r="L5" s="35">
        <v>0</v>
      </c>
    </row>
    <row r="6" spans="2:12">
      <c r="B6" s="19">
        <v>2</v>
      </c>
      <c r="C6" s="21" t="s">
        <v>44</v>
      </c>
      <c r="D6" s="40">
        <v>3.5263625347411014</v>
      </c>
      <c r="E6" s="35">
        <v>1.1166073780624999</v>
      </c>
      <c r="F6" s="35">
        <v>10.434193453229398</v>
      </c>
      <c r="G6" s="35">
        <v>0.33156475154469989</v>
      </c>
      <c r="H6" s="35">
        <v>0</v>
      </c>
      <c r="I6" s="35">
        <v>0.39889999999999998</v>
      </c>
      <c r="J6" s="35">
        <v>0</v>
      </c>
      <c r="K6" s="35">
        <f t="shared" ref="K6:K41" si="0">SUM(D6:J6)</f>
        <v>15.807628117577698</v>
      </c>
      <c r="L6" s="35">
        <v>0.42926432096439998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9.1894544870400011E-2</v>
      </c>
      <c r="G7" s="35">
        <v>0</v>
      </c>
      <c r="H7" s="35">
        <v>0</v>
      </c>
      <c r="I7" s="35">
        <v>7.6E-3</v>
      </c>
      <c r="J7" s="35">
        <v>0</v>
      </c>
      <c r="K7" s="35">
        <f t="shared" si="0"/>
        <v>9.9494544870400006E-2</v>
      </c>
      <c r="L7" s="35">
        <v>5.7499835354800001E-2</v>
      </c>
    </row>
    <row r="8" spans="2:12">
      <c r="B8" s="19">
        <v>4</v>
      </c>
      <c r="C8" s="21" t="s">
        <v>46</v>
      </c>
      <c r="D8" s="40">
        <v>6.9684092441609007</v>
      </c>
      <c r="E8" s="35">
        <v>1.4944580934501999</v>
      </c>
      <c r="F8" s="35">
        <v>5.8764098662199986</v>
      </c>
      <c r="G8" s="35">
        <v>0.23761496619299996</v>
      </c>
      <c r="H8" s="35">
        <v>0</v>
      </c>
      <c r="I8" s="35">
        <v>0.1734</v>
      </c>
      <c r="J8" s="35">
        <v>0</v>
      </c>
      <c r="K8" s="35">
        <f t="shared" si="0"/>
        <v>14.7502921700241</v>
      </c>
      <c r="L8" s="35">
        <v>0.6389730547404</v>
      </c>
    </row>
    <row r="9" spans="2:12">
      <c r="B9" s="19">
        <v>5</v>
      </c>
      <c r="C9" s="21" t="s">
        <v>47</v>
      </c>
      <c r="D9" s="40">
        <v>1.8742850113858998</v>
      </c>
      <c r="E9" s="35">
        <v>2.7207399257074001</v>
      </c>
      <c r="F9" s="35">
        <v>16.532872668301998</v>
      </c>
      <c r="G9" s="35">
        <v>0.6057719436429001</v>
      </c>
      <c r="H9" s="35">
        <v>0</v>
      </c>
      <c r="I9" s="35">
        <v>1.0672999999999999</v>
      </c>
      <c r="J9" s="35">
        <v>0</v>
      </c>
      <c r="K9" s="35">
        <f t="shared" si="0"/>
        <v>22.800969549038197</v>
      </c>
      <c r="L9" s="35">
        <v>0.99729005125579961</v>
      </c>
    </row>
    <row r="10" spans="2:12">
      <c r="B10" s="19">
        <v>6</v>
      </c>
      <c r="C10" s="21" t="s">
        <v>48</v>
      </c>
      <c r="D10" s="40">
        <v>0.40961827732190004</v>
      </c>
      <c r="E10" s="35">
        <v>6.9013757063203007</v>
      </c>
      <c r="F10" s="35">
        <v>6.6634369698942022</v>
      </c>
      <c r="G10" s="35">
        <v>0.14124151412809999</v>
      </c>
      <c r="H10" s="35">
        <v>0</v>
      </c>
      <c r="I10" s="35">
        <v>0.16300000000000001</v>
      </c>
      <c r="J10" s="35">
        <v>0</v>
      </c>
      <c r="K10" s="35">
        <f t="shared" si="0"/>
        <v>14.278672467664501</v>
      </c>
      <c r="L10" s="35">
        <v>0.47678207567690006</v>
      </c>
    </row>
    <row r="11" spans="2:12">
      <c r="B11" s="19">
        <v>7</v>
      </c>
      <c r="C11" s="21" t="s">
        <v>49</v>
      </c>
      <c r="D11" s="40">
        <v>4.3578745940960006</v>
      </c>
      <c r="E11" s="35">
        <v>11.019570765932</v>
      </c>
      <c r="F11" s="35">
        <v>10.2688726038576</v>
      </c>
      <c r="G11" s="35">
        <v>0.72163403035289986</v>
      </c>
      <c r="H11" s="35">
        <v>0</v>
      </c>
      <c r="I11" s="35">
        <v>0</v>
      </c>
      <c r="J11" s="35">
        <v>0</v>
      </c>
      <c r="K11" s="35">
        <f t="shared" si="0"/>
        <v>26.367951994238499</v>
      </c>
      <c r="L11" s="35">
        <v>0.87529374583750008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3.7239302135803998</v>
      </c>
      <c r="E14" s="35">
        <v>0.92942510009630019</v>
      </c>
      <c r="F14" s="35">
        <v>2.8712141640257003</v>
      </c>
      <c r="G14" s="35">
        <v>0.22128282280539996</v>
      </c>
      <c r="H14" s="35">
        <v>0</v>
      </c>
      <c r="I14" s="35">
        <v>8.5000000000000006E-2</v>
      </c>
      <c r="J14" s="35">
        <v>0</v>
      </c>
      <c r="K14" s="35">
        <f t="shared" si="0"/>
        <v>7.8308523005078001</v>
      </c>
      <c r="L14" s="35">
        <v>0.46336129167670009</v>
      </c>
    </row>
    <row r="15" spans="2:12">
      <c r="B15" s="19">
        <v>11</v>
      </c>
      <c r="C15" s="21" t="s">
        <v>53</v>
      </c>
      <c r="D15" s="40">
        <v>396.97974415180096</v>
      </c>
      <c r="E15" s="35">
        <v>112.90960509708107</v>
      </c>
      <c r="F15" s="35">
        <v>68.087585421470649</v>
      </c>
      <c r="G15" s="35">
        <v>2.4088914701222008</v>
      </c>
      <c r="H15" s="35">
        <v>0</v>
      </c>
      <c r="I15" s="35">
        <v>0.96019999999999994</v>
      </c>
      <c r="J15" s="35">
        <v>0</v>
      </c>
      <c r="K15" s="35">
        <f t="shared" si="0"/>
        <v>581.34602614047481</v>
      </c>
      <c r="L15" s="35">
        <v>2.1153589924467</v>
      </c>
    </row>
    <row r="16" spans="2:12">
      <c r="B16" s="19">
        <v>12</v>
      </c>
      <c r="C16" s="21" t="s">
        <v>54</v>
      </c>
      <c r="D16" s="40">
        <v>202.19479848399814</v>
      </c>
      <c r="E16" s="35">
        <v>17.917543700994905</v>
      </c>
      <c r="F16" s="35">
        <v>26.306969105998697</v>
      </c>
      <c r="G16" s="35">
        <v>0.59615658180279996</v>
      </c>
      <c r="H16" s="35">
        <v>0</v>
      </c>
      <c r="I16" s="35">
        <v>0.75490000000000002</v>
      </c>
      <c r="J16" s="35">
        <v>0</v>
      </c>
      <c r="K16" s="35">
        <f t="shared" si="0"/>
        <v>247.77036787279454</v>
      </c>
      <c r="L16" s="35">
        <v>1.0794738963525998</v>
      </c>
    </row>
    <row r="17" spans="2:12">
      <c r="B17" s="19">
        <v>13</v>
      </c>
      <c r="C17" s="21" t="s">
        <v>55</v>
      </c>
      <c r="D17" s="40">
        <v>7.5181662715804025</v>
      </c>
      <c r="E17" s="35">
        <v>13.574902547741097</v>
      </c>
      <c r="F17" s="35">
        <v>7.9895044660897012</v>
      </c>
      <c r="G17" s="35">
        <v>6.4615903354200005E-2</v>
      </c>
      <c r="H17" s="35">
        <v>0</v>
      </c>
      <c r="I17" s="35">
        <v>4.5999999999999999E-2</v>
      </c>
      <c r="J17" s="35">
        <v>0</v>
      </c>
      <c r="K17" s="35">
        <f t="shared" si="0"/>
        <v>29.193189188765398</v>
      </c>
      <c r="L17" s="35">
        <v>0.53467577235390007</v>
      </c>
    </row>
    <row r="18" spans="2:12">
      <c r="B18" s="19">
        <v>14</v>
      </c>
      <c r="C18" s="21" t="s">
        <v>56</v>
      </c>
      <c r="D18" s="40">
        <v>6.4424123451400014E-2</v>
      </c>
      <c r="E18" s="35">
        <v>0.16992713916050001</v>
      </c>
      <c r="F18" s="35">
        <v>4.0900211619000002</v>
      </c>
      <c r="G18" s="35">
        <v>0.15267984683840002</v>
      </c>
      <c r="H18" s="35">
        <v>0</v>
      </c>
      <c r="I18" s="35">
        <v>3.3399999999999999E-2</v>
      </c>
      <c r="J18" s="35">
        <v>0</v>
      </c>
      <c r="K18" s="35">
        <f t="shared" si="0"/>
        <v>4.5104522713503012</v>
      </c>
      <c r="L18" s="35">
        <v>0.15722435761269998</v>
      </c>
    </row>
    <row r="19" spans="2:12">
      <c r="B19" s="19">
        <v>15</v>
      </c>
      <c r="C19" s="21" t="s">
        <v>57</v>
      </c>
      <c r="D19" s="40">
        <v>1.0942503469021001</v>
      </c>
      <c r="E19" s="35">
        <v>2.9926656780312002</v>
      </c>
      <c r="F19" s="35">
        <v>10.772004134825098</v>
      </c>
      <c r="G19" s="35">
        <v>0.55784991070759982</v>
      </c>
      <c r="H19" s="35">
        <v>0</v>
      </c>
      <c r="I19" s="35">
        <v>0</v>
      </c>
      <c r="J19" s="35">
        <v>0</v>
      </c>
      <c r="K19" s="35">
        <f t="shared" si="0"/>
        <v>15.416770070465997</v>
      </c>
      <c r="L19" s="35">
        <v>0.82504417877330016</v>
      </c>
    </row>
    <row r="20" spans="2:12">
      <c r="B20" s="19">
        <v>16</v>
      </c>
      <c r="C20" s="21" t="s">
        <v>58</v>
      </c>
      <c r="D20" s="40">
        <v>187.97161557580097</v>
      </c>
      <c r="E20" s="35">
        <v>109.14518705727453</v>
      </c>
      <c r="F20" s="35">
        <v>81.613440527692504</v>
      </c>
      <c r="G20" s="35">
        <v>2.5426401693802023</v>
      </c>
      <c r="H20" s="35">
        <v>0</v>
      </c>
      <c r="I20" s="35">
        <v>2.5943999999999998</v>
      </c>
      <c r="J20" s="35">
        <v>0</v>
      </c>
      <c r="K20" s="35">
        <f t="shared" si="0"/>
        <v>383.86728333014821</v>
      </c>
      <c r="L20" s="35">
        <v>2.7557434744776996</v>
      </c>
    </row>
    <row r="21" spans="2:12">
      <c r="B21" s="19">
        <v>17</v>
      </c>
      <c r="C21" s="21" t="s">
        <v>59</v>
      </c>
      <c r="D21" s="40">
        <v>326.71731803186958</v>
      </c>
      <c r="E21" s="35">
        <v>318.88511290515805</v>
      </c>
      <c r="F21" s="35">
        <v>19.174085816910797</v>
      </c>
      <c r="G21" s="35">
        <v>0.94350499644759989</v>
      </c>
      <c r="H21" s="35">
        <v>0</v>
      </c>
      <c r="I21" s="35">
        <v>0.64939999999999998</v>
      </c>
      <c r="J21" s="35">
        <v>0</v>
      </c>
      <c r="K21" s="35">
        <f t="shared" si="0"/>
        <v>666.36942175038598</v>
      </c>
      <c r="L21" s="35">
        <v>0.9620755340617001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6.2463917549008992</v>
      </c>
      <c r="E23" s="35">
        <v>58.183912962114022</v>
      </c>
      <c r="F23" s="35">
        <v>60.985787254145613</v>
      </c>
      <c r="G23" s="35">
        <v>2.5932773182531981</v>
      </c>
      <c r="H23" s="35">
        <v>0</v>
      </c>
      <c r="I23" s="35">
        <v>2.3447999999999998</v>
      </c>
      <c r="J23" s="35">
        <v>0</v>
      </c>
      <c r="K23" s="35">
        <f t="shared" si="0"/>
        <v>130.35416928941373</v>
      </c>
      <c r="L23" s="35">
        <v>1.5614948043508989</v>
      </c>
    </row>
    <row r="24" spans="2:12">
      <c r="B24" s="19">
        <v>20</v>
      </c>
      <c r="C24" s="21" t="s">
        <v>62</v>
      </c>
      <c r="D24" s="40">
        <v>1966.6966069642815</v>
      </c>
      <c r="E24" s="35">
        <v>565.65712408145396</v>
      </c>
      <c r="F24" s="35">
        <v>864.51011178552096</v>
      </c>
      <c r="G24" s="35">
        <v>10.955526869556083</v>
      </c>
      <c r="H24" s="35">
        <v>0</v>
      </c>
      <c r="I24" s="35">
        <v>62.943399999999997</v>
      </c>
      <c r="J24" s="35">
        <v>0</v>
      </c>
      <c r="K24" s="35">
        <f t="shared" si="0"/>
        <v>3470.7627697008129</v>
      </c>
      <c r="L24" s="35">
        <v>16.651281485922325</v>
      </c>
    </row>
    <row r="25" spans="2:12">
      <c r="B25" s="19">
        <v>21</v>
      </c>
      <c r="C25" s="20" t="s">
        <v>63</v>
      </c>
      <c r="D25" s="40">
        <v>0</v>
      </c>
      <c r="E25" s="35">
        <v>7.3980129019999999E-4</v>
      </c>
      <c r="F25" s="35">
        <v>1.9978534741699999E-2</v>
      </c>
      <c r="G25" s="35">
        <v>3.2297806400000004E-5</v>
      </c>
      <c r="H25" s="35">
        <v>0</v>
      </c>
      <c r="I25" s="35">
        <v>4.8999999999999998E-3</v>
      </c>
      <c r="J25" s="35">
        <v>0</v>
      </c>
      <c r="K25" s="35">
        <f t="shared" si="0"/>
        <v>2.5650633838299998E-2</v>
      </c>
      <c r="L25" s="35">
        <v>2.5973935400000004E-5</v>
      </c>
    </row>
    <row r="26" spans="2:12">
      <c r="B26" s="19">
        <v>22</v>
      </c>
      <c r="C26" s="21" t="s">
        <v>64</v>
      </c>
      <c r="D26" s="40">
        <v>0</v>
      </c>
      <c r="E26" s="35">
        <v>3.4916225806000002E-3</v>
      </c>
      <c r="F26" s="35">
        <v>0.44160549893459994</v>
      </c>
      <c r="G26" s="35">
        <v>9.6893419339999997E-4</v>
      </c>
      <c r="H26" s="35">
        <v>0</v>
      </c>
      <c r="I26" s="35">
        <v>0.23449999999999999</v>
      </c>
      <c r="J26" s="35">
        <v>0</v>
      </c>
      <c r="K26" s="35">
        <f t="shared" si="0"/>
        <v>0.68056605570859996</v>
      </c>
      <c r="L26" s="35">
        <v>3.75517546773E-2</v>
      </c>
    </row>
    <row r="27" spans="2:12">
      <c r="B27" s="19">
        <v>23</v>
      </c>
      <c r="C27" s="20" t="s">
        <v>65</v>
      </c>
      <c r="D27" s="40">
        <v>0</v>
      </c>
      <c r="E27" s="35">
        <v>1.08539354E-5</v>
      </c>
      <c r="F27" s="35">
        <v>8.3696774189999997E-4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8.4782167729999995E-4</v>
      </c>
      <c r="L27" s="35">
        <v>1.2627331806400001E-2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0.20222692480590002</v>
      </c>
      <c r="G28" s="35">
        <v>1.6310392258E-2</v>
      </c>
      <c r="H28" s="35">
        <v>0</v>
      </c>
      <c r="I28" s="35">
        <v>9.9699999999999997E-2</v>
      </c>
      <c r="J28" s="35">
        <v>0</v>
      </c>
      <c r="K28" s="35">
        <f t="shared" si="0"/>
        <v>0.31823731706390002</v>
      </c>
      <c r="L28" s="35">
        <v>4.7241484709599997E-2</v>
      </c>
    </row>
    <row r="29" spans="2:12">
      <c r="B29" s="19">
        <v>25</v>
      </c>
      <c r="C29" s="21" t="s">
        <v>67</v>
      </c>
      <c r="D29" s="40">
        <v>505.56062389606188</v>
      </c>
      <c r="E29" s="35">
        <v>68.598601404891397</v>
      </c>
      <c r="F29" s="35">
        <v>156.87713298271575</v>
      </c>
      <c r="G29" s="35">
        <v>2.032578826252899</v>
      </c>
      <c r="H29" s="35">
        <v>0</v>
      </c>
      <c r="I29" s="35">
        <v>2.8757000000000001</v>
      </c>
      <c r="J29" s="35">
        <v>0</v>
      </c>
      <c r="K29" s="35">
        <f t="shared" si="0"/>
        <v>735.94463710992193</v>
      </c>
      <c r="L29" s="35">
        <v>2.3687849366740008</v>
      </c>
    </row>
    <row r="30" spans="2:12">
      <c r="B30" s="19">
        <v>26</v>
      </c>
      <c r="C30" s="21" t="s">
        <v>68</v>
      </c>
      <c r="D30" s="40">
        <v>40.776535508031195</v>
      </c>
      <c r="E30" s="35">
        <v>8.3285520042224981</v>
      </c>
      <c r="F30" s="35">
        <v>11.142113535788598</v>
      </c>
      <c r="G30" s="35">
        <v>0.67737908615959974</v>
      </c>
      <c r="H30" s="35">
        <v>0</v>
      </c>
      <c r="I30" s="35">
        <v>0.86960000000000004</v>
      </c>
      <c r="J30" s="35">
        <v>0</v>
      </c>
      <c r="K30" s="35">
        <f t="shared" si="0"/>
        <v>61.794180134201881</v>
      </c>
      <c r="L30" s="35">
        <v>1.1693404380302999</v>
      </c>
    </row>
    <row r="31" spans="2:12">
      <c r="B31" s="19">
        <v>27</v>
      </c>
      <c r="C31" s="21" t="s">
        <v>17</v>
      </c>
      <c r="D31" s="40">
        <v>4.3727641559998007</v>
      </c>
      <c r="E31" s="35">
        <v>0</v>
      </c>
      <c r="F31" s="35">
        <v>0.83723533225539992</v>
      </c>
      <c r="G31" s="35">
        <v>0.15418950941859999</v>
      </c>
      <c r="H31" s="35">
        <v>0</v>
      </c>
      <c r="I31" s="35">
        <v>0.75009999999999999</v>
      </c>
      <c r="J31" s="35">
        <v>0</v>
      </c>
      <c r="K31" s="35">
        <f t="shared" si="0"/>
        <v>6.1142889976738006</v>
      </c>
      <c r="L31" s="35">
        <v>2.4377502032000002E-2</v>
      </c>
    </row>
    <row r="32" spans="2:12">
      <c r="B32" s="19">
        <v>28</v>
      </c>
      <c r="C32" s="21" t="s">
        <v>69</v>
      </c>
      <c r="D32" s="40">
        <v>9.3587341322199993E-2</v>
      </c>
      <c r="E32" s="35">
        <v>4.7496476448999998E-3</v>
      </c>
      <c r="F32" s="35">
        <v>0.44003750790070006</v>
      </c>
      <c r="G32" s="35">
        <v>9.6365037416000013E-3</v>
      </c>
      <c r="H32" s="35">
        <v>0</v>
      </c>
      <c r="I32" s="35">
        <v>0</v>
      </c>
      <c r="J32" s="35">
        <v>0</v>
      </c>
      <c r="K32" s="35">
        <f t="shared" si="0"/>
        <v>0.5480110006094</v>
      </c>
      <c r="L32" s="35">
        <v>4.1883840999799998E-2</v>
      </c>
    </row>
    <row r="33" spans="2:12">
      <c r="B33" s="19">
        <v>29</v>
      </c>
      <c r="C33" s="21" t="s">
        <v>70</v>
      </c>
      <c r="D33" s="40">
        <v>13.881427074191501</v>
      </c>
      <c r="E33" s="35">
        <v>13.073010984831697</v>
      </c>
      <c r="F33" s="35">
        <v>12.19312781191049</v>
      </c>
      <c r="G33" s="35">
        <v>0.52151075290040005</v>
      </c>
      <c r="H33" s="35">
        <v>0</v>
      </c>
      <c r="I33" s="35">
        <v>0.25290000000000001</v>
      </c>
      <c r="J33" s="35">
        <v>0</v>
      </c>
      <c r="K33" s="35">
        <f t="shared" si="0"/>
        <v>39.921976623834084</v>
      </c>
      <c r="L33" s="35">
        <v>1.1056090433523997</v>
      </c>
    </row>
    <row r="34" spans="2:12">
      <c r="B34" s="19">
        <v>30</v>
      </c>
      <c r="C34" s="21" t="s">
        <v>71</v>
      </c>
      <c r="D34" s="40">
        <v>6.6068344882880998</v>
      </c>
      <c r="E34" s="35">
        <v>4.4154663261244007</v>
      </c>
      <c r="F34" s="35">
        <v>29.536359205930019</v>
      </c>
      <c r="G34" s="35">
        <v>0.91818553683549986</v>
      </c>
      <c r="H34" s="35">
        <v>0</v>
      </c>
      <c r="I34" s="35">
        <v>1.0655999999999999</v>
      </c>
      <c r="J34" s="35">
        <v>0</v>
      </c>
      <c r="K34" s="35">
        <f t="shared" si="0"/>
        <v>42.542445557178013</v>
      </c>
      <c r="L34" s="35">
        <v>1.3362047480941004</v>
      </c>
    </row>
    <row r="35" spans="2:12">
      <c r="B35" s="19">
        <v>31</v>
      </c>
      <c r="C35" s="20" t="s">
        <v>72</v>
      </c>
      <c r="D35" s="40">
        <v>0.2850573608709</v>
      </c>
      <c r="E35" s="35">
        <v>0.26497739399999998</v>
      </c>
      <c r="F35" s="35">
        <v>7.5540266773799991E-2</v>
      </c>
      <c r="G35" s="35">
        <v>3.2297806451000001E-3</v>
      </c>
      <c r="H35" s="35">
        <v>0</v>
      </c>
      <c r="I35" s="35">
        <v>0</v>
      </c>
      <c r="J35" s="35">
        <v>0</v>
      </c>
      <c r="K35" s="35">
        <f t="shared" si="0"/>
        <v>0.62880480228979996</v>
      </c>
      <c r="L35" s="35">
        <v>5.0045246386999996E-2</v>
      </c>
    </row>
    <row r="36" spans="2:12">
      <c r="B36" s="19">
        <v>32</v>
      </c>
      <c r="C36" s="21" t="s">
        <v>73</v>
      </c>
      <c r="D36" s="40">
        <v>208.48597221206106</v>
      </c>
      <c r="E36" s="35">
        <v>37.02703444243901</v>
      </c>
      <c r="F36" s="35">
        <v>59.248753108419919</v>
      </c>
      <c r="G36" s="35">
        <v>1.9682607583132985</v>
      </c>
      <c r="H36" s="35">
        <v>0</v>
      </c>
      <c r="I36" s="35">
        <v>2.2790999999999997</v>
      </c>
      <c r="J36" s="35">
        <v>0</v>
      </c>
      <c r="K36" s="35">
        <f t="shared" si="0"/>
        <v>309.00912052123329</v>
      </c>
      <c r="L36" s="35">
        <v>3.0739007217994994</v>
      </c>
    </row>
    <row r="37" spans="2:12">
      <c r="B37" s="19">
        <v>33</v>
      </c>
      <c r="C37" s="21" t="s">
        <v>124</v>
      </c>
      <c r="D37" s="40">
        <v>106.61604945689922</v>
      </c>
      <c r="E37" s="35">
        <v>12.112946718925999</v>
      </c>
      <c r="F37" s="35">
        <v>52.680703997869628</v>
      </c>
      <c r="G37" s="35">
        <v>1.7486556642196986</v>
      </c>
      <c r="H37" s="40">
        <v>0</v>
      </c>
      <c r="I37" s="35">
        <v>0.97260000000000013</v>
      </c>
      <c r="J37" s="40">
        <v>0</v>
      </c>
      <c r="K37" s="35">
        <f t="shared" si="0"/>
        <v>174.13095583791454</v>
      </c>
      <c r="L37" s="35">
        <v>1.9588776002213999</v>
      </c>
    </row>
    <row r="38" spans="2:12">
      <c r="B38" s="19">
        <v>34</v>
      </c>
      <c r="C38" s="21" t="s">
        <v>74</v>
      </c>
      <c r="D38" s="40">
        <v>6.691975806E-4</v>
      </c>
      <c r="E38" s="35">
        <v>0.19273984451600001</v>
      </c>
      <c r="F38" s="35">
        <v>0.44668061609579995</v>
      </c>
      <c r="G38" s="35">
        <v>2.4384049032099998E-2</v>
      </c>
      <c r="H38" s="35">
        <v>0</v>
      </c>
      <c r="I38" s="35">
        <v>5.0099999999999999E-2</v>
      </c>
      <c r="J38" s="35">
        <v>0</v>
      </c>
      <c r="K38" s="35">
        <f t="shared" si="0"/>
        <v>0.71457370722449998</v>
      </c>
      <c r="L38" s="35">
        <v>1.5678575580499999E-2</v>
      </c>
    </row>
    <row r="39" spans="2:12">
      <c r="B39" s="19">
        <v>35</v>
      </c>
      <c r="C39" s="21" t="s">
        <v>75</v>
      </c>
      <c r="D39" s="40">
        <v>112.80252997654347</v>
      </c>
      <c r="E39" s="35">
        <v>105.24395287552809</v>
      </c>
      <c r="F39" s="35">
        <v>111.9207632095964</v>
      </c>
      <c r="G39" s="35">
        <v>3.3022998943438022</v>
      </c>
      <c r="H39" s="35">
        <v>0</v>
      </c>
      <c r="I39" s="35">
        <v>1.4539</v>
      </c>
      <c r="J39" s="35">
        <v>0</v>
      </c>
      <c r="K39" s="35">
        <f t="shared" si="0"/>
        <v>334.72344595601174</v>
      </c>
      <c r="L39" s="35">
        <v>2.6506646595739993</v>
      </c>
    </row>
    <row r="40" spans="2:12">
      <c r="B40" s="19">
        <v>36</v>
      </c>
      <c r="C40" s="21" t="s">
        <v>76</v>
      </c>
      <c r="D40" s="40">
        <v>0.30843312519319999</v>
      </c>
      <c r="E40" s="35">
        <v>2.9115349759667</v>
      </c>
      <c r="F40" s="35">
        <v>6.3421268457978952</v>
      </c>
      <c r="G40" s="35">
        <v>0.45379568696680006</v>
      </c>
      <c r="H40" s="35">
        <v>0</v>
      </c>
      <c r="I40" s="35">
        <v>0</v>
      </c>
      <c r="J40" s="35">
        <v>0</v>
      </c>
      <c r="K40" s="35">
        <f t="shared" si="0"/>
        <v>10.015890633924595</v>
      </c>
      <c r="L40" s="35">
        <v>0.4844233931603999</v>
      </c>
    </row>
    <row r="41" spans="2:12">
      <c r="B41" s="19">
        <v>37</v>
      </c>
      <c r="C41" s="21" t="s">
        <v>77</v>
      </c>
      <c r="D41" s="40">
        <v>92.520846421092855</v>
      </c>
      <c r="E41" s="35">
        <v>154.96055715382045</v>
      </c>
      <c r="F41" s="35">
        <v>75.510626804471158</v>
      </c>
      <c r="G41" s="35">
        <v>2.4186789572501999</v>
      </c>
      <c r="H41" s="35">
        <v>0</v>
      </c>
      <c r="I41" s="35">
        <v>4.0520000000000005</v>
      </c>
      <c r="J41" s="35">
        <v>0</v>
      </c>
      <c r="K41" s="35">
        <f t="shared" si="0"/>
        <v>329.4627093366347</v>
      </c>
      <c r="L41" s="35">
        <v>4.6305582207987968</v>
      </c>
    </row>
    <row r="42" spans="2:12" ht="14.4">
      <c r="B42" s="22" t="s">
        <v>11</v>
      </c>
      <c r="C42" s="4"/>
      <c r="D42" s="46">
        <f t="shared" ref="D42:L42" si="1">SUM(D5:D41)</f>
        <v>4208.6551257940073</v>
      </c>
      <c r="E42" s="35">
        <f>SUM(E5:E41)</f>
        <v>1630.7565241892958</v>
      </c>
      <c r="F42" s="35">
        <f t="shared" si="1"/>
        <v>1714.2006376435738</v>
      </c>
      <c r="G42" s="35">
        <f>SUM(G5:G41)</f>
        <v>37.329339736563284</v>
      </c>
      <c r="H42" s="45">
        <f t="shared" si="1"/>
        <v>0</v>
      </c>
      <c r="I42" s="45">
        <f t="shared" si="1"/>
        <v>87.182400000000015</v>
      </c>
      <c r="J42" s="45">
        <f t="shared" si="1"/>
        <v>0</v>
      </c>
      <c r="K42" s="45">
        <f t="shared" si="1"/>
        <v>7678.1240273634385</v>
      </c>
      <c r="L42" s="35">
        <f t="shared" si="1"/>
        <v>49.588632343691216</v>
      </c>
    </row>
    <row r="43" spans="2:12">
      <c r="B43" t="s">
        <v>93</v>
      </c>
    </row>
    <row r="45" spans="2:12">
      <c r="D45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2016-11-09T12:35:16Z</dcterms:modified>
</cp:coreProperties>
</file>